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E1\"/>
    </mc:Choice>
  </mc:AlternateContent>
  <xr:revisionPtr revIDLastSave="0" documentId="13_ncr:1_{3FAFEB87-15EC-4182-B5D7-B6E88BD7EE55}" xr6:coauthVersionLast="45" xr6:coauthVersionMax="45" xr10:uidLastSave="{00000000-0000-0000-0000-000000000000}"/>
  <bookViews>
    <workbookView xWindow="-120" yWindow="480" windowWidth="38640" windowHeight="21240" tabRatio="907" xr2:uid="{00000000-000D-0000-FFFF-FFFF00000000}"/>
  </bookViews>
  <sheets>
    <sheet name="E1_LST" sheetId="1" r:id="rId1"/>
    <sheet name="M (1)" sheetId="2" r:id="rId2"/>
    <sheet name="1.1. " sheetId="3" r:id="rId3"/>
    <sheet name="1.2" sheetId="6" r:id="rId4"/>
    <sheet name="1.3" sheetId="7" r:id="rId5"/>
    <sheet name="1.4" sheetId="8" r:id="rId6"/>
    <sheet name="1.5" sheetId="9" r:id="rId7"/>
    <sheet name="M (2)" sheetId="14" r:id="rId8"/>
    <sheet name="2.1" sheetId="15" r:id="rId9"/>
    <sheet name="2.2" sheetId="16" r:id="rId10"/>
    <sheet name="2.3" sheetId="17" r:id="rId11"/>
    <sheet name="2.4" sheetId="18" r:id="rId12"/>
    <sheet name="M (3)" sheetId="5" r:id="rId13"/>
    <sheet name="3.1" sheetId="10" r:id="rId14"/>
    <sheet name="3.2" sheetId="11" r:id="rId15"/>
    <sheet name="3.3" sheetId="12" r:id="rId16"/>
    <sheet name="3.4" sheetId="13"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r:id="rId56"/>
    <sheet name="15.1" sheetId="59" r:id="rId57"/>
    <sheet name="15.2" sheetId="60"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0">E1_LST!$A$1:$I$78</definedName>
    <definedName name="_xlnm.Print_Area" localSheetId="1">'M (1)'!$A$1:$R$29</definedName>
    <definedName name="_xlnm.Print_Area" localSheetId="39">'M (10)'!$A$1:$R$29</definedName>
    <definedName name="_xlnm.Print_Area" localSheetId="43">'M (11)'!$A$1:$R$29</definedName>
    <definedName name="_xlnm.Print_Area" localSheetId="47">'M (12)'!$A$1:$R$29</definedName>
    <definedName name="_xlnm.Print_Area" localSheetId="49">'M (13)'!$A$1:$R$29</definedName>
    <definedName name="_xlnm.Print_Area" localSheetId="51">'M (14)'!$A$1:$R$29</definedName>
    <definedName name="_xlnm.Print_Area" localSheetId="55">'M (15)'!$A$1:$R$29</definedName>
    <definedName name="_xlnm.Print_Area" localSheetId="58">'M (16)'!$A$1:$R$29</definedName>
    <definedName name="_xlnm.Print_Area" localSheetId="7">'M (2)'!$A$1:$R$29</definedName>
    <definedName name="_xlnm.Print_Area" localSheetId="12">'M (3)'!$A$1:$R$29</definedName>
    <definedName name="_xlnm.Print_Area" localSheetId="17">'M (4)'!$A$1:$R$29</definedName>
    <definedName name="_xlnm.Print_Area" localSheetId="20">'M (5)'!$A$1:$R$29</definedName>
    <definedName name="_xlnm.Print_Area" localSheetId="24">'M (6)'!$A$1:$R$29</definedName>
    <definedName name="_xlnm.Print_Area" localSheetId="28">'M (7)'!$A$1:$R$29</definedName>
    <definedName name="_xlnm.Print_Area" localSheetId="31">'M (8)'!$A$1:$R$29</definedName>
    <definedName name="_xlnm.Print_Area" localSheetId="36">'M (9)'!$A$1:$R$29</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1" i="1" l="1"/>
  <c r="I71" i="1" l="1"/>
  <c r="H71" i="1" s="1"/>
  <c r="J26" i="54" l="1"/>
  <c r="H28" i="54"/>
  <c r="F88" i="18" l="1"/>
  <c r="N5" i="18"/>
  <c r="D4" i="18"/>
  <c r="S7" i="18"/>
  <c r="G71" i="18" l="1"/>
  <c r="G71" i="53" l="1"/>
  <c r="G72" i="53"/>
  <c r="F88" i="53"/>
  <c r="H27" i="54" l="1"/>
  <c r="D5" i="18"/>
  <c r="I70" i="1" l="1"/>
  <c r="H70" i="1" s="1"/>
  <c r="I69" i="1"/>
  <c r="H69" i="1" s="1"/>
  <c r="I62" i="1"/>
  <c r="H62" i="1" s="1"/>
  <c r="I61" i="1"/>
  <c r="H61" i="1" s="1"/>
  <c r="I60" i="1"/>
  <c r="H60" i="1" s="1"/>
  <c r="I53" i="1"/>
  <c r="H53" i="1" s="1"/>
  <c r="I52" i="1"/>
  <c r="H52" i="1" s="1"/>
  <c r="I58" i="1" l="1"/>
  <c r="H58" i="1" s="1"/>
  <c r="I57" i="1"/>
  <c r="H57" i="1" s="1"/>
  <c r="I56" i="1"/>
  <c r="H56" i="1" s="1"/>
  <c r="I50" i="1"/>
  <c r="H50" i="1" s="1"/>
  <c r="I49" i="1"/>
  <c r="H49" i="1" s="1"/>
  <c r="I48" i="1"/>
  <c r="H48" i="1" s="1"/>
  <c r="I47" i="1"/>
  <c r="H47" i="1" s="1"/>
  <c r="I44" i="1"/>
  <c r="H44" i="1" s="1"/>
  <c r="I43" i="1"/>
  <c r="H43" i="1" s="1"/>
  <c r="I41" i="1"/>
  <c r="H41" i="1" s="1"/>
  <c r="I40" i="1"/>
  <c r="H40" i="1" s="1"/>
  <c r="I39" i="1"/>
  <c r="H39" i="1" s="1"/>
  <c r="I37" i="1"/>
  <c r="H37" i="1" s="1"/>
  <c r="I36" i="1"/>
  <c r="H36" i="1" s="1"/>
  <c r="I35" i="1"/>
  <c r="H35" i="1" s="1"/>
  <c r="I32" i="1"/>
  <c r="H32" i="1" s="1"/>
  <c r="I31" i="1"/>
  <c r="H31" i="1" s="1"/>
  <c r="I20" i="1"/>
  <c r="H20" i="1" s="1"/>
  <c r="I19" i="1"/>
  <c r="H19" i="1" s="1"/>
  <c r="I18" i="1"/>
  <c r="H18" i="1" s="1"/>
  <c r="I17" i="1"/>
  <c r="H17" i="1" s="1"/>
  <c r="I29" i="1"/>
  <c r="H29" i="1" s="1"/>
  <c r="I28" i="1"/>
  <c r="H28" i="1" s="1"/>
  <c r="I27" i="1"/>
  <c r="H27" i="1" s="1"/>
  <c r="I26" i="1"/>
  <c r="H26" i="1" s="1"/>
  <c r="I15" i="1"/>
  <c r="H15" i="1" s="1"/>
  <c r="I14" i="1"/>
  <c r="H14" i="1" s="1"/>
  <c r="I13" i="1"/>
  <c r="H13" i="1" s="1"/>
  <c r="I12" i="1"/>
  <c r="H12" i="1" s="1"/>
  <c r="I11" i="1"/>
  <c r="H11" i="1" s="1"/>
  <c r="H51" i="1" l="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G7" i="51"/>
  <c r="I7" i="51"/>
  <c r="G7" i="53"/>
  <c r="I7" i="53"/>
  <c r="S7" i="53"/>
  <c r="Q5" i="53"/>
  <c r="N5" i="53"/>
  <c r="D5" i="53"/>
  <c r="D4" i="53"/>
  <c r="D3" i="53"/>
  <c r="A3"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84" i="45"/>
  <c r="G71" i="45"/>
  <c r="S7" i="45"/>
  <c r="N5" i="45"/>
  <c r="D5" i="45"/>
  <c r="D4" i="45"/>
  <c r="G72" i="45"/>
  <c r="I7" i="45"/>
  <c r="G7" i="45"/>
  <c r="E7" i="45"/>
  <c r="D7" i="45"/>
  <c r="Q5" i="45"/>
  <c r="D3" i="45"/>
  <c r="A3" i="45"/>
  <c r="A1" i="45"/>
  <c r="F88" i="44"/>
  <c r="G84" i="44"/>
  <c r="G71" i="44"/>
  <c r="S7" i="44"/>
  <c r="N5" i="44"/>
  <c r="D5" i="44"/>
  <c r="D4" i="44"/>
  <c r="G72" i="44"/>
  <c r="I7" i="44"/>
  <c r="G7" i="44"/>
  <c r="E7" i="44"/>
  <c r="D7" i="44"/>
  <c r="Q5" i="44"/>
  <c r="D3" i="44"/>
  <c r="A3" i="44"/>
  <c r="A1" i="44"/>
  <c r="F88" i="43"/>
  <c r="G84"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84" i="37"/>
  <c r="G71" i="37"/>
  <c r="S7" i="37"/>
  <c r="N5" i="37"/>
  <c r="D5" i="37"/>
  <c r="D4" i="37"/>
  <c r="G72" i="37"/>
  <c r="I7" i="37"/>
  <c r="G7" i="37"/>
  <c r="E7" i="37"/>
  <c r="D7" i="37"/>
  <c r="Q5" i="37"/>
  <c r="D3" i="37"/>
  <c r="A3" i="37"/>
  <c r="A1" i="37"/>
  <c r="F88" i="36"/>
  <c r="G84" i="36"/>
  <c r="G71" i="36"/>
  <c r="S7" i="36"/>
  <c r="N5" i="36"/>
  <c r="D5" i="36"/>
  <c r="D4" i="36"/>
  <c r="G72" i="36"/>
  <c r="I7" i="36"/>
  <c r="G7" i="36"/>
  <c r="E7" i="36"/>
  <c r="D7" i="36"/>
  <c r="Q5" i="36"/>
  <c r="D3" i="36"/>
  <c r="A3" i="36"/>
  <c r="A1" i="36"/>
  <c r="F88" i="35"/>
  <c r="G84" i="35"/>
  <c r="G71" i="35"/>
  <c r="S7" i="35"/>
  <c r="N5" i="35"/>
  <c r="D5" i="35"/>
  <c r="D4" i="35"/>
  <c r="G72" i="35"/>
  <c r="I7" i="35"/>
  <c r="G7" i="35"/>
  <c r="E7" i="35"/>
  <c r="D7" i="35"/>
  <c r="Q5" i="35"/>
  <c r="D3" i="35"/>
  <c r="A3" i="35"/>
  <c r="A1" i="35"/>
  <c r="F88" i="34"/>
  <c r="G84"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84" i="32"/>
  <c r="G71" i="32"/>
  <c r="S7" i="32"/>
  <c r="N5" i="32"/>
  <c r="D5" i="32"/>
  <c r="D4" i="32"/>
  <c r="G72" i="32"/>
  <c r="I7" i="32"/>
  <c r="G7" i="32"/>
  <c r="E7" i="32"/>
  <c r="D7" i="32"/>
  <c r="Q5" i="32"/>
  <c r="D3" i="32"/>
  <c r="A3" i="32"/>
  <c r="A1" i="32"/>
  <c r="F88" i="31"/>
  <c r="G84"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84" i="29"/>
  <c r="G71" i="29"/>
  <c r="S7" i="29"/>
  <c r="N5" i="29"/>
  <c r="D5" i="29"/>
  <c r="D4" i="29"/>
  <c r="G72" i="29"/>
  <c r="I7" i="29"/>
  <c r="G7" i="29"/>
  <c r="E7" i="29"/>
  <c r="D7" i="29"/>
  <c r="Q5" i="29"/>
  <c r="D3" i="29"/>
  <c r="A3" i="29"/>
  <c r="A1" i="29"/>
  <c r="F88" i="28"/>
  <c r="G84" i="28"/>
  <c r="G71" i="28"/>
  <c r="S7" i="28"/>
  <c r="N5" i="28"/>
  <c r="D5" i="28"/>
  <c r="D4" i="28"/>
  <c r="G72" i="28"/>
  <c r="I7" i="28"/>
  <c r="G7" i="28"/>
  <c r="E7" i="28"/>
  <c r="D7" i="28"/>
  <c r="Q5" i="28"/>
  <c r="D3" i="28"/>
  <c r="A3" i="28"/>
  <c r="A1" i="28"/>
  <c r="F88" i="27"/>
  <c r="G84"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84" i="25"/>
  <c r="G71" i="25"/>
  <c r="S7" i="25"/>
  <c r="N5" i="25"/>
  <c r="D5" i="25"/>
  <c r="D4" i="25"/>
  <c r="G72" i="25"/>
  <c r="I7" i="25"/>
  <c r="G7" i="25"/>
  <c r="E7" i="25"/>
  <c r="D7" i="25"/>
  <c r="Q5" i="25"/>
  <c r="D3" i="25"/>
  <c r="A3" i="25"/>
  <c r="A1" i="25"/>
  <c r="F88" i="24"/>
  <c r="G84" i="24"/>
  <c r="G71" i="24"/>
  <c r="S7" i="24"/>
  <c r="N5" i="24"/>
  <c r="D5" i="24"/>
  <c r="D4" i="24"/>
  <c r="G72" i="24"/>
  <c r="I7" i="24"/>
  <c r="G7" i="24"/>
  <c r="E7" i="24"/>
  <c r="D7" i="24"/>
  <c r="Q5" i="24"/>
  <c r="D3" i="24"/>
  <c r="A3" i="24"/>
  <c r="A1" i="24"/>
  <c r="F88" i="23"/>
  <c r="G84"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84" i="21"/>
  <c r="G71" i="21"/>
  <c r="S7" i="21"/>
  <c r="N5" i="21"/>
  <c r="D5" i="21"/>
  <c r="D4" i="21"/>
  <c r="G72" i="21"/>
  <c r="I7" i="21"/>
  <c r="G7" i="21"/>
  <c r="E7" i="21"/>
  <c r="D7" i="21"/>
  <c r="Q5" i="21"/>
  <c r="D3" i="21"/>
  <c r="A3" i="21"/>
  <c r="A1" i="21"/>
  <c r="S7" i="20"/>
  <c r="F88" i="20"/>
  <c r="G84" i="20"/>
  <c r="G71" i="20"/>
  <c r="G85" i="55" l="1"/>
  <c r="G85" i="36"/>
  <c r="G85" i="35"/>
  <c r="G85" i="23"/>
  <c r="G85" i="43"/>
  <c r="G85" i="21"/>
  <c r="G85" i="27"/>
  <c r="G85" i="37"/>
  <c r="G85" i="56"/>
  <c r="G85" i="31"/>
  <c r="G85" i="39"/>
  <c r="G85" i="44"/>
  <c r="G85" i="45"/>
  <c r="G85" i="49"/>
  <c r="G85" i="40"/>
  <c r="G85" i="32"/>
  <c r="G85" i="28"/>
  <c r="G85" i="24"/>
  <c r="G85" i="25"/>
  <c r="G85" i="57"/>
  <c r="G85" i="48"/>
  <c r="G85" i="47"/>
  <c r="G85" i="34"/>
  <c r="G85" i="29"/>
  <c r="Q5" i="20"/>
  <c r="N5" i="20"/>
  <c r="D5" i="20"/>
  <c r="D4" i="20"/>
  <c r="D3" i="20"/>
  <c r="A3" i="20"/>
  <c r="G7" i="20"/>
  <c r="I7" i="20"/>
  <c r="G72" i="20"/>
  <c r="G85"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84" i="18"/>
  <c r="G72" i="18"/>
  <c r="E7" i="18"/>
  <c r="D7" i="18"/>
  <c r="Q5" i="18"/>
  <c r="D3" i="18"/>
  <c r="A3" i="18"/>
  <c r="A1" i="18"/>
  <c r="F88" i="17"/>
  <c r="G84" i="17"/>
  <c r="G71" i="17"/>
  <c r="S7" i="17"/>
  <c r="N5" i="17"/>
  <c r="D5" i="17"/>
  <c r="D4" i="17"/>
  <c r="G72" i="17"/>
  <c r="E7" i="17"/>
  <c r="D7" i="17"/>
  <c r="Q5" i="17"/>
  <c r="D3" i="17"/>
  <c r="A3" i="17"/>
  <c r="A1" i="17"/>
  <c r="F88" i="16"/>
  <c r="G84" i="16"/>
  <c r="G71" i="16"/>
  <c r="S7" i="16"/>
  <c r="N5" i="16"/>
  <c r="D5" i="16"/>
  <c r="D4" i="16"/>
  <c r="G72" i="16"/>
  <c r="E7" i="16"/>
  <c r="D7" i="16"/>
  <c r="Q5" i="16"/>
  <c r="D3" i="16"/>
  <c r="A3" i="16"/>
  <c r="A1" i="16"/>
  <c r="A3" i="15"/>
  <c r="F88" i="15"/>
  <c r="G84"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84" i="13"/>
  <c r="G71" i="13"/>
  <c r="S7" i="13"/>
  <c r="N5" i="13"/>
  <c r="D5" i="13"/>
  <c r="D4" i="13"/>
  <c r="G72" i="13"/>
  <c r="E7" i="13"/>
  <c r="D7" i="13"/>
  <c r="Q5" i="13"/>
  <c r="D3" i="13"/>
  <c r="A3" i="13"/>
  <c r="A1" i="13"/>
  <c r="F88" i="12"/>
  <c r="G84" i="12"/>
  <c r="G71" i="12"/>
  <c r="S7" i="12"/>
  <c r="N5" i="12"/>
  <c r="D5" i="12"/>
  <c r="D4" i="12"/>
  <c r="G72" i="12"/>
  <c r="E7" i="12"/>
  <c r="D7" i="12"/>
  <c r="Q5" i="12"/>
  <c r="D3" i="12"/>
  <c r="A3" i="12"/>
  <c r="A1" i="12"/>
  <c r="F88" i="11"/>
  <c r="G84" i="11"/>
  <c r="G71" i="11"/>
  <c r="S7" i="11"/>
  <c r="N5" i="11"/>
  <c r="D5" i="11"/>
  <c r="D4" i="11"/>
  <c r="G72" i="11"/>
  <c r="E7" i="11"/>
  <c r="D7" i="11"/>
  <c r="Q5" i="11"/>
  <c r="D3" i="11"/>
  <c r="A3" i="11"/>
  <c r="A1" i="11"/>
  <c r="F88" i="10"/>
  <c r="G84"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F88" i="9"/>
  <c r="G84" i="9"/>
  <c r="G71" i="9"/>
  <c r="S7" i="9"/>
  <c r="N5" i="9"/>
  <c r="D5" i="9"/>
  <c r="D4" i="9"/>
  <c r="G72" i="9"/>
  <c r="E7" i="9"/>
  <c r="D7" i="9"/>
  <c r="Q5" i="9"/>
  <c r="D3" i="9"/>
  <c r="A3" i="9"/>
  <c r="A1" i="9"/>
  <c r="F88" i="8"/>
  <c r="G84" i="8"/>
  <c r="G71" i="8"/>
  <c r="S7" i="7"/>
  <c r="S7" i="8"/>
  <c r="N5" i="8"/>
  <c r="D5" i="8"/>
  <c r="D4" i="8"/>
  <c r="G72" i="8"/>
  <c r="E7" i="8"/>
  <c r="D7" i="8"/>
  <c r="Q5" i="8"/>
  <c r="D3" i="8"/>
  <c r="A3" i="8"/>
  <c r="A1" i="8"/>
  <c r="F88" i="7"/>
  <c r="G84" i="7"/>
  <c r="G71" i="7"/>
  <c r="N5" i="7"/>
  <c r="D5" i="7"/>
  <c r="D4" i="7"/>
  <c r="G72" i="7"/>
  <c r="E7" i="7"/>
  <c r="D7" i="7"/>
  <c r="Q5" i="7"/>
  <c r="D3" i="7"/>
  <c r="A3" i="7"/>
  <c r="A1" i="7"/>
  <c r="F88" i="6"/>
  <c r="G84" i="6"/>
  <c r="G71" i="6"/>
  <c r="S7" i="6"/>
  <c r="Q5" i="6"/>
  <c r="N5" i="6"/>
  <c r="D5" i="6"/>
  <c r="D4" i="6"/>
  <c r="G72" i="6"/>
  <c r="E7" i="6"/>
  <c r="D7" i="6"/>
  <c r="D3" i="6"/>
  <c r="A3" i="6"/>
  <c r="A1" i="6"/>
  <c r="E6" i="5"/>
  <c r="C6" i="5"/>
  <c r="A1" i="5"/>
  <c r="G85" i="10" l="1"/>
  <c r="G85" i="16"/>
  <c r="G85" i="7"/>
  <c r="G85" i="6"/>
  <c r="G85" i="9"/>
  <c r="G85" i="13"/>
  <c r="G85" i="18"/>
  <c r="G85" i="15"/>
  <c r="G85" i="12"/>
  <c r="G85" i="17"/>
  <c r="G85" i="11"/>
  <c r="G85" i="8"/>
  <c r="E7" i="3"/>
  <c r="O28" i="2" l="1"/>
  <c r="K28" i="2"/>
  <c r="H28" i="2"/>
  <c r="O27" i="2"/>
  <c r="Q26" i="2"/>
  <c r="K27" i="2"/>
  <c r="M26" i="2"/>
  <c r="H27" i="2"/>
  <c r="J26" i="2"/>
  <c r="O26" i="2"/>
  <c r="K26" i="2"/>
  <c r="H26" i="2"/>
  <c r="E28" i="2"/>
  <c r="E27" i="2"/>
  <c r="F26" i="2"/>
  <c r="E26" i="2"/>
  <c r="B28" i="2"/>
  <c r="D26" i="2"/>
  <c r="B26" i="2"/>
  <c r="B27" i="2"/>
  <c r="S7" i="3" l="1"/>
  <c r="D3" i="3"/>
  <c r="A3" i="3"/>
  <c r="A1" i="2"/>
  <c r="F88" i="3"/>
  <c r="G72" i="3"/>
  <c r="G71" i="3"/>
  <c r="Q5" i="3"/>
  <c r="A1" i="3"/>
  <c r="N5" i="3"/>
  <c r="D5" i="3"/>
  <c r="D4" i="3"/>
  <c r="C6" i="2"/>
  <c r="E6" i="2"/>
  <c r="P4" i="2"/>
  <c r="C4" i="2"/>
  <c r="C3" i="2"/>
  <c r="I76" i="1"/>
  <c r="H76" i="1" s="1"/>
  <c r="G75" i="1"/>
  <c r="R6" i="61" s="1"/>
  <c r="D75" i="1"/>
  <c r="M4" i="61" s="1"/>
  <c r="I74" i="1"/>
  <c r="H74" i="1" s="1"/>
  <c r="G84" i="60" s="1"/>
  <c r="G85" i="60" s="1"/>
  <c r="I73" i="1"/>
  <c r="H73" i="1" s="1"/>
  <c r="G84" i="59" s="1"/>
  <c r="G85" i="59" s="1"/>
  <c r="G72" i="1"/>
  <c r="R6" i="58" s="1"/>
  <c r="D72" i="1"/>
  <c r="M4" i="58" s="1"/>
  <c r="G68" i="1"/>
  <c r="R6" i="54" s="1"/>
  <c r="D68" i="1"/>
  <c r="M4" i="54" s="1"/>
  <c r="I67" i="1"/>
  <c r="H67" i="1" s="1"/>
  <c r="G84" i="53" s="1"/>
  <c r="G85" i="53" s="1"/>
  <c r="G66" i="1"/>
  <c r="R6" i="52" s="1"/>
  <c r="D66" i="1"/>
  <c r="M4" i="52" s="1"/>
  <c r="I64" i="1"/>
  <c r="H64" i="1" s="1"/>
  <c r="G63" i="1"/>
  <c r="R6" i="50" s="1"/>
  <c r="D63" i="1"/>
  <c r="M4" i="50" s="1"/>
  <c r="G59" i="1"/>
  <c r="D59" i="1"/>
  <c r="M4" i="46" s="1"/>
  <c r="G55" i="1"/>
  <c r="R6" i="41" s="1"/>
  <c r="D55" i="1"/>
  <c r="M4" i="41" s="1"/>
  <c r="G51" i="1"/>
  <c r="R6" i="38" s="1"/>
  <c r="D51" i="1"/>
  <c r="M4" i="38" s="1"/>
  <c r="G46" i="1"/>
  <c r="R6" i="33" s="1"/>
  <c r="D46" i="1"/>
  <c r="M4" i="33" s="1"/>
  <c r="G42" i="1"/>
  <c r="R6" i="30" s="1"/>
  <c r="D42" i="1"/>
  <c r="M4" i="30" s="1"/>
  <c r="G38" i="1"/>
  <c r="R6" i="26" s="1"/>
  <c r="D38" i="1"/>
  <c r="M4" i="26" s="1"/>
  <c r="G34" i="1"/>
  <c r="R6" i="22" s="1"/>
  <c r="D34" i="1"/>
  <c r="M4" i="22" s="1"/>
  <c r="G30" i="1"/>
  <c r="R6" i="19" s="1"/>
  <c r="D30" i="1"/>
  <c r="M4" i="19" s="1"/>
  <c r="G16" i="1"/>
  <c r="R6" i="14" s="1"/>
  <c r="D16" i="1"/>
  <c r="M4" i="14" s="1"/>
  <c r="G21" i="1"/>
  <c r="G25" i="1"/>
  <c r="D25" i="1"/>
  <c r="G84" i="3"/>
  <c r="G10" i="1"/>
  <c r="D10" i="1"/>
  <c r="R6" i="2" l="1"/>
  <c r="G24" i="1"/>
  <c r="M4" i="5"/>
  <c r="D33" i="1"/>
  <c r="R6" i="5"/>
  <c r="G33" i="1"/>
  <c r="M4" i="2"/>
  <c r="D24" i="1"/>
  <c r="G85" i="3"/>
  <c r="R6" i="46"/>
  <c r="G65" i="1"/>
  <c r="H66" i="1"/>
  <c r="H63" i="1"/>
  <c r="G84" i="51"/>
  <c r="G85" i="51" s="1"/>
  <c r="H75" i="1"/>
  <c r="G84" i="62"/>
  <c r="G85" i="62" s="1"/>
  <c r="H72" i="1"/>
  <c r="G77" i="1"/>
  <c r="I30" i="1"/>
  <c r="D77" i="1"/>
  <c r="H38" i="1"/>
  <c r="I25" i="1"/>
  <c r="I33" i="1" s="1"/>
  <c r="G45" i="1"/>
  <c r="I63" i="1"/>
  <c r="D45" i="1"/>
  <c r="I38" i="1"/>
  <c r="H42" i="1"/>
  <c r="D54" i="1"/>
  <c r="I55" i="1"/>
  <c r="D65" i="1"/>
  <c r="I66" i="1"/>
  <c r="I16" i="1"/>
  <c r="I46" i="1"/>
  <c r="G54" i="1"/>
  <c r="H68" i="1"/>
  <c r="H25" i="1"/>
  <c r="H33" i="1" s="1"/>
  <c r="H59" i="1"/>
  <c r="H34" i="1"/>
  <c r="H55" i="1"/>
  <c r="H10" i="1"/>
  <c r="H16" i="1"/>
  <c r="H30" i="1"/>
  <c r="H46" i="1"/>
  <c r="I34" i="1"/>
  <c r="I42" i="1"/>
  <c r="I59" i="1"/>
  <c r="I68" i="1"/>
  <c r="I72" i="1"/>
  <c r="I75" i="1"/>
  <c r="I10" i="1"/>
  <c r="H24" i="1" l="1"/>
  <c r="I24" i="1"/>
  <c r="H77" i="1"/>
  <c r="H54" i="1"/>
  <c r="I45" i="1"/>
  <c r="I54" i="1"/>
  <c r="I65" i="1"/>
  <c r="H45" i="1"/>
  <c r="G78" i="1"/>
  <c r="H65" i="1"/>
  <c r="D78" i="1"/>
  <c r="I77" i="1"/>
  <c r="I78" i="1" l="1"/>
  <c r="H78" i="1"/>
</calcChain>
</file>

<file path=xl/sharedStrings.xml><?xml version="1.0" encoding="utf-8"?>
<sst xmlns="http://schemas.openxmlformats.org/spreadsheetml/2006/main" count="5013" uniqueCount="902">
  <si>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</si>
  <si>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</si>
  <si>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</si>
  <si>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</si>
  <si>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</si>
  <si>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</si>
  <si>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</si>
  <si>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</si>
  <si>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</si>
  <si>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</si>
  <si>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</si>
  <si>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</si>
  <si>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</si>
  <si>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</si>
  <si>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</si>
  <si>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</si>
  <si>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</si>
  <si>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</si>
  <si>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</si>
  <si>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</si>
  <si>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</si>
  <si>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</si>
  <si>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</si>
  <si>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</si>
  <si>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</si>
  <si>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</si>
  <si>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</si>
  <si>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</si>
  <si>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</si>
  <si>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</si>
  <si>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</si>
  <si>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</si>
  <si>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</si>
  <si>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</si>
  <si>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</si>
  <si>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</si>
  <si>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</si>
  <si>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</si>
  <si>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</si>
  <si>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</si>
  <si>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</si>
  <si>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</si>
  <si>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</si>
  <si>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</si>
  <si>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</si>
  <si>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</si>
  <si>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</si>
  <si>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</si>
  <si>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</si>
  <si>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</si>
  <si>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</si>
  <si>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</si>
  <si>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</si>
  <si>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</si>
  <si>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</si>
  <si>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</si>
  <si>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</si>
  <si>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</si>
  <si>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</si>
  <si>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</si>
  <si>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</si>
  <si>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</si>
  <si>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</si>
  <si>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</si>
  <si>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</si>
  <si>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</si>
  <si>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</si>
  <si>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</si>
  <si>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</si>
  <si>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</si>
  <si>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</si>
  <si>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</si>
  <si>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</si>
  <si>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</si>
  <si>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</si>
  <si>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</si>
  <si>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</si>
  <si>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</si>
  <si>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</si>
  <si>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</si>
  <si>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</si>
  <si>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</si>
  <si>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</si>
  <si>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</si>
  <si>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</si>
  <si>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</si>
  <si>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</si>
  <si>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</si>
  <si>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</si>
  <si>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</si>
  <si>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</si>
  <si>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</si>
  <si>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</si>
  <si>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</si>
  <si>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</si>
  <si>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</si>
  <si>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</si>
  <si>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</si>
  <si>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</si>
  <si>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</si>
  <si>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</si>
  <si>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</si>
  <si>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</si>
  <si>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</si>
  <si>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</si>
  <si>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Krótki opis i katalog celów (maks. 1100 znaków)</t>
  </si>
  <si>
    <t xml:space="preserve">WYMAGANIA WSTĘPNE </t>
  </si>
  <si>
    <t>EFEKTY UCZENIA SIĘ</t>
  </si>
  <si>
    <t>Zwarty opis efektów uczenia się w ramach modułu (3-4 kluczowe efekty)</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</si>
  <si>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</si>
  <si>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</si>
  <si>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</si>
  <si>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</si>
  <si>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</si>
  <si>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</si>
  <si>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</si>
  <si>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</si>
  <si>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</si>
  <si>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</si>
  <si>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</si>
  <si>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</si>
  <si>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</si>
  <si>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proszę wybrać z listy adekwatne metody, techniki, narzędzia stosowane na zajęciach</t>
  </si>
  <si>
    <t>w tym:</t>
  </si>
  <si>
    <t>wykład</t>
  </si>
  <si>
    <t>ćwiczenia</t>
  </si>
  <si>
    <t>e-learning</t>
  </si>
  <si>
    <t>laboratorium</t>
  </si>
  <si>
    <t>seminarium</t>
  </si>
  <si>
    <t>warsztat praktyczny</t>
  </si>
  <si>
    <t>wizyta studyjna</t>
  </si>
  <si>
    <t>inne…..</t>
  </si>
  <si>
    <t>proszę wybrać z listy oczekiwanych aktywności studenta w ramach pracy własnej</t>
  </si>
  <si>
    <t>konsultacje</t>
  </si>
  <si>
    <t>zaliczenia, egzaminy</t>
  </si>
  <si>
    <t>lektoraty</t>
  </si>
  <si>
    <t>praca własna studenta</t>
  </si>
  <si>
    <t>FORMY I KRYTERIA ZALICZENIA</t>
  </si>
  <si>
    <t>ocena końcowa</t>
  </si>
  <si>
    <t>skala ocen</t>
  </si>
  <si>
    <t>Procent wymaganej wiedzy dla uzyskania oceny:</t>
  </si>
  <si>
    <t>proszę wybrać z listy adekwatne formy zaliczeń</t>
  </si>
  <si>
    <t>procent wpływu na ocenę końcową</t>
  </si>
  <si>
    <t>dobry 71% - 80%</t>
  </si>
  <si>
    <t>dostateczny 51% - 60%</t>
  </si>
  <si>
    <t xml:space="preserve">TREŚCI PROGRAMOWE </t>
  </si>
  <si>
    <t>proszę opisać zakres merytoryczny kursu</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</si>
  <si>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</si>
  <si>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</si>
  <si>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</si>
  <si>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</si>
  <si>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</si>
  <si>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</si>
  <si>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</si>
  <si>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</si>
  <si>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</si>
  <si>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</si>
  <si>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</si>
  <si>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</si>
  <si>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</si>
  <si>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</si>
  <si>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</si>
  <si>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</si>
  <si>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</si>
  <si>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</si>
  <si>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</si>
  <si>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</si>
  <si>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</si>
  <si>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</si>
  <si>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</si>
  <si>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</si>
  <si>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</si>
  <si>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</si>
  <si>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</si>
  <si>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</si>
  <si>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</si>
  <si>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</si>
  <si>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</si>
  <si>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</si>
  <si>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</si>
  <si>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</si>
  <si>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</si>
  <si>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</si>
  <si>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</si>
  <si>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</si>
  <si>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</si>
  <si>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1.5.</t>
  </si>
  <si>
    <t>Kurs 1.4.</t>
  </si>
  <si>
    <t>Kurs 3.2.</t>
  </si>
  <si>
    <t xml:space="preserve">rok akad. </t>
  </si>
  <si>
    <t xml:space="preserve">studia </t>
  </si>
  <si>
    <t>I stopnia</t>
  </si>
  <si>
    <t>profil</t>
  </si>
  <si>
    <t>praktyczny</t>
  </si>
  <si>
    <t>ŁĄCZNIE W PROGRAMIE STUDIÓW</t>
  </si>
  <si>
    <r>
      <t xml:space="preserve">kurs do wyboru </t>
    </r>
    <r>
      <rPr>
        <sz val="10"/>
        <color theme="1"/>
        <rFont val="Calibri"/>
        <family val="2"/>
        <charset val="238"/>
        <scheme val="minor"/>
      </rPr>
      <t>(spośród katalogu kursów dostępnych w danym semestrze)</t>
    </r>
  </si>
  <si>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</si>
  <si>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</si>
  <si>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</si>
  <si>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</si>
  <si>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</si>
  <si>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</si>
  <si>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</si>
  <si>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</si>
  <si>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</si>
  <si>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</si>
  <si>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</si>
  <si>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</si>
  <si>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</si>
  <si>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</si>
  <si>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</si>
  <si>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</si>
  <si>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</si>
  <si>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</si>
  <si>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</si>
  <si>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</si>
  <si>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</si>
  <si>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</si>
  <si>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</si>
  <si>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</si>
  <si>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</si>
  <si>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</si>
  <si>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</si>
  <si>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</si>
  <si>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</si>
  <si>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</si>
  <si>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</si>
  <si>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</si>
  <si>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</si>
  <si>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</si>
  <si>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</si>
  <si>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</si>
  <si>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</si>
  <si>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</si>
  <si>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</si>
  <si>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</si>
  <si>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</si>
  <si>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</si>
  <si>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</si>
  <si>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</si>
  <si>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</si>
  <si>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</si>
  <si>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</si>
  <si>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</si>
  <si>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</si>
  <si>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</si>
  <si>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</si>
  <si>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</si>
  <si>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</si>
  <si>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</si>
  <si>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</si>
  <si>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</si>
  <si>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</si>
  <si>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</si>
  <si>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</si>
  <si>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</si>
  <si>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</si>
  <si>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</si>
  <si>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</si>
  <si>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</si>
  <si>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</si>
  <si>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</si>
  <si>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</si>
  <si>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</si>
  <si>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</si>
  <si>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</si>
  <si>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</si>
  <si>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</si>
  <si>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</si>
  <si>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</si>
  <si>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</si>
  <si>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</si>
  <si>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</si>
  <si>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</si>
  <si>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</si>
  <si>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</si>
  <si>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</si>
  <si>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</si>
  <si>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</si>
  <si>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</si>
  <si>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</si>
  <si>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</si>
  <si>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</si>
  <si>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</si>
  <si>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</si>
  <si>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</si>
  <si>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</si>
  <si>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</si>
  <si>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</si>
  <si>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</si>
  <si>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</si>
  <si>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</si>
  <si>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</si>
  <si>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</si>
  <si>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</si>
  <si>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</si>
  <si>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</si>
  <si>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</si>
  <si>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</si>
  <si>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</si>
  <si>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</si>
  <si>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</si>
  <si>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</si>
  <si>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</si>
  <si>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</si>
  <si>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</si>
  <si>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</si>
  <si>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</si>
  <si>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</si>
  <si>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</si>
  <si>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</si>
  <si>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</si>
  <si>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</si>
  <si>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</si>
  <si>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</si>
  <si>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</si>
  <si>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</si>
  <si>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</si>
  <si>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</si>
  <si>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</si>
  <si>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</si>
  <si>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</si>
  <si>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</si>
  <si>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</si>
  <si>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</si>
  <si>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</si>
  <si>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</si>
  <si>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</si>
  <si>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</si>
  <si>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</si>
  <si>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</si>
  <si>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</si>
  <si>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</si>
  <si>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</si>
  <si>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</si>
  <si>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</si>
  <si>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</si>
  <si>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</si>
  <si>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</si>
  <si>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</si>
  <si>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</si>
  <si>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</si>
  <si>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</si>
  <si>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</si>
  <si>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</si>
  <si>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</si>
  <si>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</si>
  <si>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</si>
  <si>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</si>
  <si>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</si>
  <si>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</si>
  <si>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</si>
  <si>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</si>
  <si>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</si>
  <si>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</si>
  <si>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</si>
  <si>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</si>
  <si>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</si>
  <si>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</si>
  <si>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</si>
  <si>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</si>
  <si>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</si>
  <si>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</si>
  <si>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</si>
  <si>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</si>
  <si>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EKONOMIA</t>
  </si>
  <si>
    <t>Moduł E1/1</t>
  </si>
  <si>
    <t>Moduł E1/2</t>
  </si>
  <si>
    <t>Moduł E1/3</t>
  </si>
  <si>
    <t>Moduł E1/4</t>
  </si>
  <si>
    <t>Moduł E1/5</t>
  </si>
  <si>
    <t>Moduł E1/6</t>
  </si>
  <si>
    <t>Moduł E1/7</t>
  </si>
  <si>
    <t>Moduł E1/8</t>
  </si>
  <si>
    <t>Moduł E1/9</t>
  </si>
  <si>
    <t>Moduł E1/10</t>
  </si>
  <si>
    <t>Moduł E1/11</t>
  </si>
  <si>
    <t>Moduł E1/12</t>
  </si>
  <si>
    <t>Moduł E1/13</t>
  </si>
  <si>
    <t>Moduł E1/14</t>
  </si>
  <si>
    <t>Moduł E1/15</t>
  </si>
  <si>
    <t>Moduł E1/16</t>
  </si>
  <si>
    <t>Realne problemy ekonomii - warsztat</t>
  </si>
  <si>
    <t>Współczesna polityka ekonomiczna</t>
  </si>
  <si>
    <r>
      <t xml:space="preserve">status 
</t>
    </r>
    <r>
      <rPr>
        <i/>
        <sz val="8"/>
        <color theme="1"/>
        <rFont val="Century Gothic"/>
        <family val="2"/>
        <charset val="238"/>
      </rPr>
      <t>(lista wyboru)</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</si>
  <si>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</si>
  <si>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</si>
  <si>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</si>
  <si>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brak wymagań formalnych i merytorycznych</t>
  </si>
  <si>
    <t>zasady tworzenia i prowadzenia biznesu, z uwgzlędnieniem kontekstów: ekonomicznego, strategicznego, prawnego, finansowego, marketingowego, zasobowego, operacyjnego, itp.</t>
  </si>
  <si>
    <t>Regulamin gry strategicznej KING SIZE (lub analogicznej)</t>
  </si>
  <si>
    <t>brak</t>
  </si>
  <si>
    <t>Głównym celem modułu jest przedstawienie i zrozumienie przez studentów fundamentalnych zasad koncepcji marketingu pozwalające na rozwinięcie umiejętności projektowania i prowadzenia działań rynkowych dostosowanych do potrzeb grupy docelowej.  Ważnym celem jest wskazanie praktycznych implikacji działań marketingowych i rozwój umiejętności posługiwania się narzędziami i technikami marketingowymi w praktyce.
Zajęcia prowadzone są w sposób dynamiczny, z wykorzystanie metod aktywizujących, bazujących na praktycznych przykładach, sytuacjach rynkowych, dla których studenci poszukują rozwiązań, projektując np. kwestionariusze do badań marketingowych, rekomendując metody kreowania marki, dobierając instrumenty promocji, ucząc się oceny efektywności kanałów dystrybucji, przygotowując plan działań itp. Program modułu pozwala na zrozumienie znaczenia działań marketingowych we współczesnych organizacjach różnego typu, także typu non-profit, działających w warunkach szybko zmieniającego się otoczenia.</t>
  </si>
  <si>
    <t>Kurs "Zarządzanie i zachowania organizacji", kurs "Mikroekonomia", kurs "Statystyka"</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</si>
  <si>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</si>
  <si>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 Rybak M., Etyka menedżera -społeczna odpowiedzialność przedsiębiorstwa, PWN, Warszawa 2011
</t>
  </si>
  <si>
    <t>1. K.Masłowski, "Excel 2016 PL. Ćwiczenia zaawansowane",  Helion, 2016.</t>
  </si>
  <si>
    <t>H.Brett "Korzystanie z usług Microsoft Office 365 Prowadzenie małej firmy w chmurze", Wyd. Promise, 2016.</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</si>
  <si>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</si>
  <si>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Moduł Ekonomia stosowana stanowi podstawowy kurs ekonomii, ze szczególnym naciskiem na makroekonomię oraz mikroekonomię. Moduł uzupełniony jest o kurs Współczesna polityka ekonomiczna. Głównym celem modułu jest wyposażenie słuchacza w podstawową wiedzę z zakresu ekonomii, problemów gospodarowania zarówno na poziomie mikroekonomicznym, makrokonomicznym z uwzględnieniem polityki gospodarczej oraz społecznej państwa.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t>
  </si>
  <si>
    <t xml:space="preserve">Brak szczególnych wymagań wstępnych. Podstawowa wiedza o świecie, podstawy matematyki. Ukończony moduł Biznes w działaniu. </t>
  </si>
  <si>
    <t>Regulamin praktyk oraz dokumentacja praktyk dostępne na stronie www.zpsb.pl, w zakładce Strefa Studenta - Plikownia (Praktyki studenckie)</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</si>
  <si>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</si>
  <si>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</si>
  <si>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</si>
  <si>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obcy</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</si>
  <si>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</si>
  <si>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</si>
  <si>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</si>
  <si>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</si>
  <si>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Celem modułu jest metodyczne i merytoryczne przygotowanie studenta do przeprowadznia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</si>
  <si>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 xml:space="preserve">Student powinien posiadać podstawową wiedzę z zakresu ekonomii i finansów oraz zarządzania (znajomość podstawowych pojęć w dyscyplinach naukowych: nauki o zarządzaniu i jakości oraz ekonomia i finanse). </t>
  </si>
  <si>
    <t>podjęcia samodzielnego wysiłku intelektualnego, którego celem jest przeprowadzenie kompletnego procesu badawczego, wraz z etapem auorskiego konkludowania i rekomendacji.</t>
  </si>
  <si>
    <t>G. Maniak, E. Świergiel, A. Zelek, Twoja praca promocyjna – od dylematów do perfekcji. Poradnik dla studentów ZPSB, Wyd. Naukowe  ZPSB, Szczecin 2010 (także w wersji elearningowej)</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</si>
  <si>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</si>
  <si>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Student musi mieć zaliczone dwa kursy: 1/ Metodyka pisania prac dyplomowych; 2/ Metody prowadzenia badań ekonomicznych</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</si>
  <si>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gospodarzcej. Moduł został zbudowany w taki sposób, aby po jego ukończeniu, student był wyposażony w różnorodne narzędzia, które może wykorzystać obejmując stanowisko w dziale finansowo-księgowym w przedsiębiorstwie.</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</si>
  <si>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</si>
  <si>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zachować należytą starnność, odpowiedzialność i uczciwość wykonując zadania polegające na samodzielnym lub grupowym rozwiązywaniu moralnych dylematów związanych z wykonywaniem zawodu księgowego; reagować na zmiany wprzedsiębiorstwie, podejmując stosowne działania; uzupełniać i doskonalić swoją wiedzę rozumiejąc potrzebę ciągłego dokształcania się zawodowego; myśleć logicznie i analitycznie dokonując oceny zjawisk gospodarczych zachodzących zarówno w przedsiebiorstwie jak i jego otoczeniu.</t>
  </si>
  <si>
    <t>Publikacje umieszczone w Podręczniku jako literatura dodatkowa do każdego z unitów.</t>
  </si>
  <si>
    <t>Student przed rozpoczęciem tego modułu powinien znać podstawy obsługi komputera, znać podstawy technologii informatycznych oraz ukończyć kursy przypisane do modułu E1/2 (Organizacja i Zarządzanie), mieć zdaną maturę podstawową z języka obcego na poziomie B1, a także powinien mieć ogólną wiedzę na temat życia społecznego. Student powinien posiadać zdolność analitycznego i logicznego myślenia.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</si>
  <si>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</si>
  <si>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Przed rozpoczęciem tego modułu, student powinien dysponować umiejętnościami i posiadać kompetencje z zakresu Modułu: Kluczowe kompetencje dla biznesu; kurs: Socjologia oraz z Modułu: Rozwój osobisty i kompetencje personelne, kursy: Praca w zespole, Etyka w biznesie. </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</si>
  <si>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</si>
  <si>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</si>
  <si>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 xml:space="preserve">Moduł obejmuje zagadnienia, będące podstawą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</si>
  <si>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 xml:space="preserve">1. W. Eichelberger, A. Jeznach, Szef, który ma czas., Helion, Gliwice 2017
2. B. Glinka,, M. Kostera (red.)  Nowe kierunki w organizacji i zarządzaniu. Organizacje, konteksty, procesy zarządzania, Oficyna Wolters Kluwer business Warszawa 2012 
</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</si>
  <si>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</si>
  <si>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</si>
  <si>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</si>
  <si>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</si>
  <si>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Dbałość o rozwój kompetencji interpersonalnych to w obecnych czasach warunek sine qua non sprawnego funkcjonowania w środowisku społeczno-gospodarczym. Kursy realizowane w ramach tego modułu pozwolą studentowi nabyć uniwersalnych umiejętność dotyczącycch efektywnej komunikacji i autoprezentacji, współpracy z innymi, podziału obowiązków podczas pracy,  przewodzenia pracy w grupie, czy myślenia nieszablonowego oraz kreatywnego rozwiązywania problemów. oczekiwanym stutkiem przeprowadzanych kursów jest wytworzenie lub wzmocnienie u studentów postaw proaktywnych opartych na zasadach etyki oraz uwypuklenie znaczenia i pozytywnych konsekwencji stałego zaangażowania w samorozwój.</t>
  </si>
  <si>
    <t xml:space="preserve">1/ udział w projektowaniu nowego przedsięwzięcia biznesowego -  pomysł na biznes (definicja produktu / usługi i grup docelowych);  
2/ doświadczenie i zrozumienie złożoności procesu tworzenia nowego przedsięwzięcia biznesowego - analiza makro- i mikrototoczenia;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</si>
  <si>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</si>
  <si>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</si>
  <si>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1/ doświadczenie realnych uwarunkowań podejmowania decyzji w warunkach presji konkurencji;  
2/ doświadczenie symulowanych warunków konkurencji rynkowej;  
3/ poznanie mechanizmów konkurencji;  
4/ zrozumienie zasad konkurencji cenowej i pozacenowe; 
5/ Wprowadzenie do zasad grywalizacji;  
6/ Proces wnioskowania i korekty decyzji grywalizacyjnych.</t>
  </si>
  <si>
    <t>łączny nakład pracy</t>
  </si>
  <si>
    <t>Barta J., Markiewicz R., (red.) Prawo autorskie i prawa pokrewne. Komentarz, Lex a Wolters Kluwer, Warszawa 2011.
K.Lewandowski, Prawo autorskie a prawo konkurencji, Wyższa Szkoła Umiejętności Społecznych w Poznaniu, Poznań 2009.
Ustawa Prawo autorskie z dnia 4 lutego 1994 z późn. zmianami.Nowińska R., (red.), 
Prawo własności przemysłowej, LexisNexis, Warszawa 2008.
Podrecki P., (red.) Prawo Internetu, LexisNexis, Warszawa 2004.
Załucki M., (red.) Prawo własności intelektualnej. Repetytorium, DIFIN, Warszawa 2008.</t>
  </si>
  <si>
    <t>Dereń M., Własność przemysłowa i dobra niematerialne w obrocie gospodarczym, TNOiK, Bydgoszcz 1998.
Stec P., (red.) Ochrona własności intelektualnej, Oficyna wydawnicza Branta, Bydgoszcz-Opole-Gliwice 2011.</t>
  </si>
  <si>
    <t>formy zaliczeń</t>
  </si>
  <si>
    <t>metody, techniki, narzędzia stosowane na zajęciach</t>
  </si>
  <si>
    <t>oczekiwane aktywności studenta w ramach pracy własnej</t>
  </si>
  <si>
    <t>zakres merytoryczny kursu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</si>
  <si>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</si>
  <si>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Krótki opis i katalog celów</t>
  </si>
  <si>
    <t>Zwarty opis efektów uczenia się w ramach modułu</t>
  </si>
  <si>
    <t>inicjować i uczestniczyć w procesach analizowania i projektowania nowego biznesu oraz prowadzenia biznesu w róznych jego fazach życia, na tle diagnozy endo- i egzogenicznej.</t>
  </si>
  <si>
    <t>do współpracy w procesach kreatywnych, wykazuje postawę przedsiębiorczą i odpowiedzialną wobec podejmowanych decyzji.</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</si>
  <si>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</si>
  <si>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</si>
  <si>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</si>
  <si>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ZOBACZ LEGENDĘ</t>
  </si>
  <si>
    <t>→  PRZEJDŹ DO KURSU</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</si>
  <si>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</si>
  <si>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adekwatne formy zaliczeń</t>
  </si>
  <si>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</si>
  <si>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</si>
  <si>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</si>
  <si>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organizacyjno-prawnych podmiotów gospodarczych oraz opcjach opodatkowania działalności gospodarczej, a także kurs z zakresu ochrony praw własności intelektualnej.</t>
  </si>
  <si>
    <t>adekwatne metody, techniki, narzędzia stosowane na zajęciach</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</si>
  <si>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</si>
  <si>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Student...</t>
  </si>
  <si>
    <t>KOMPETENCJE 
SPOŁECZNE</t>
  </si>
  <si>
    <t>1. Podstawy zarządzania procesowego, red. K. Szczepańska, M. Bugdoł, Difin, Warszawa 2016
2. Metody podejścia procesowego w organizacjach. Teoria i praktyka, red. A. Bitkowska, E. Weiss, Vizja Pres&amp; It, 2015</t>
  </si>
  <si>
    <t>możliwości wykorzystania technologii informatycznych i komunikacyjnych w praktyce ekonomii;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</si>
  <si>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</si>
  <si>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</si>
  <si>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 xml:space="preserve">Wprowadzenie do technologii informatyczno-komunikacyjnych. 
Praca w edytorze tekstu. 
Prezentacje multimedialne.  
Wyszukiwanie informacji ekonomicznych w internecie. 
Internet w zastosowaniach biznesowych. </t>
  </si>
  <si>
    <t>1/ A.Tomaszewska "ABC Word 2016 PL", Helion, 2016. 
2/ G.Kowalczyk "Word 2016 PL. Ćwiczenia praktyczne", Helion, 2016. 
3/ K.Wołk "Office 2019 oraz 365 od podstaw", Wyd. Psychoskok, 2019. 
4/P.Lenar "Profesjonalna prezentacja multimedialna. Jak uniknąć 27 najczęściej popełnianych błędów", Helion, 2012. 
5/A.Ciborowska, J.Lipiński "WordPress dla początkujących" , Helion 2017. 
6/A.Nowakowski (red.), "Wykorzystanie technologii informatycznych w funkcjonowaniu organizacji wirtualnej", Szczecin, 2010. 
7/K.Woźniak "Współczesne narzędzia doskonalenia systemów zarządzania organizacjami", Wyd. Mfiles, 2012.</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</si>
  <si>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  typy wykresów i określanie źródeł danych,  formatowanie wykresów.
2 /Bazy danych. Wprowadzenie do baz danych: Rodzaje baz danych, typy danych,typy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</si>
  <si>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K.Masłowski, "Excel. Funkcje w przykładach", Wydanie II, Helion, 2015. (wersja drukowana lub e-book) 
2/ K.Masłowski, "Excel 2019. Ćwiczenia praktyczne", Helion, 2019. 
3/ K.Masłowski, "Excel 2016 PL. Ćwiczenia praktyczne", Helion, 2016. 
4/D.Mendrala, M.Szeliga, "Access 2016 PL", Helion, 2016. 
5/B.Jankowski, A.Regmunt "Bazy danych. Uczymy się na przykładach", Wyd. Mikom, 2004.</t>
  </si>
  <si>
    <t>1. Marka 
2. Różnice kulturowe 
3. Podróże w biznesie 
4. Zasoby ludzkie 
5. Zmiany w środowisku pracy 
6. Rynki międzynarodowe 
7. Organizacja pracy 
8. Etyka 
9. Reklama 
10. Przywództwo 
11. Pieniądze 
12. Rywalizacja</t>
  </si>
  <si>
    <t>Market Leader Intermediate.</t>
  </si>
  <si>
    <t>1. Socjologia jako nauka. Powstanie socjologii jako nauki. Prekursorzy i klasycy socjologii. Miejsce socjologii wśród innych nauk. Podstawowe pojęcia,metody i obszary badań. 
2. Człowiek jako istota społeczna. Proces socjalizacji (socjalizacja pierwotna i wtórna). Rola społeczeństwa w kształtowaniu się człowieka. 
3. Osobowość. Pojęcie osobowości. Rola społeczna. 
4. Kultura. Pojęcie kultury. Elementy kultury materialnej i nimaterialnej.Wielość kultur i relatywizm kulturowy. Subkultury i kontrkultury.Zmiana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stratyfikacji.Zamknięte i otwarte struktury społeczne. Ruchliwość społeczna. Współczesny rynek pracy. 
7. Zmiana społeczna a postęp. Teorie zmiany społeczej.  Proces globalizacjii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</si>
  <si>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2/Goodman N., Wstęp do socjologii Szacka B.Wydawnictwo Zysk i Spółka, Warszawa 2010 
3/ Szacka B.,Wprowadzenie do socjologii, Oficyna Naukowa, Warszawa 2008 
4/ Sztompka P., Socjologia. Analiza społeczeństwa, Społeczny Instytut Wydawniczy Znak, Kraków 2012.</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</si>
  <si>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</si>
  <si>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</si>
  <si>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</si>
  <si>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</si>
  <si>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 xml:space="preserve">1. R. Belbin, Twoja rola w zespole, GWP Gdańsk 2005. 
2. J. Katzenbach, Siła zespołów, Oficyna Ekonomiczna, Kraków 2009. 
3. B. Kożusznik, kierowanie zespołem pracowniczym, PWN , Warszawa 2005. </t>
  </si>
  <si>
    <t xml:space="preserve">1. E. Aronson, Człowiek istota społeczna, PWN Warszawa 2014.  
2. H. Hamer, Psychologia społeczna. Teoria i praktyka, Difin, Warszawa 2006. </t>
  </si>
  <si>
    <t xml:space="preserve">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 </t>
  </si>
  <si>
    <t>Brak wymagań wspępnych na poziomie praktycznym i merytorycznym.</t>
  </si>
  <si>
    <t>Przed rozpoczęciem modułu, student powinien dysponować wiedzą, umiejętnościami i kompetencjami z Modułu: Biznes w działaniu. 
Dodatkowo przydatnym jest Moduł: Ekonomia stosowana, z tego Kursy: Makroekonomia i Mikroekonomia.</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</si>
  <si>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</si>
  <si>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</si>
  <si>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</si>
  <si>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optmalna technika produkcji);  
5) Teoria kosztów (pojęcie kosztów ekonomicznych, klasyfikacja kosztów); 
6) Rentowność przedsiębiorstwa (pojęcie zysku, optimum produkcji); 
7) Struktury rynkowe (czysty monopol, polipol, oligopol, konkurencja monopolistyczna).</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</si>
  <si>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</si>
  <si>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</si>
  <si>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1) Pojęcie, cele oraz uwarunkowania polityki ekonomicznej; 
2) Klasyczne i neoklasyczne teorie polityki ekonomicznej; 
3) Rodzaje polityk gospodarczych i społecznych; 
4) Systemy ekonomiczne;  
5) Realizacja polityki ekonomicznej i społecznej w warunkach globalizacji.</t>
  </si>
  <si>
    <t>Kosztowniak A., Sobol M. (red), Współczesna polityka gospodarzca, CEDEWU, Warszawa 2016; 
Winiarski B. (red.), Polityka gospodarcza, PWN, Warszawa 2012; 
Firlit- Fesnak G., Szylko- Skoczny M., Polityka społeczna. Podręcznik akademicki, PWN, Warszawa 2014; 
Lavalette M., Pratt A., Polityka społeczna. Teorie pojęcia problemy, Difin 2010.</t>
  </si>
  <si>
    <t>Poszewiecki A., Szczodrowski G., (red.), Polityka gospodarcza i finanse w teorii i prak.ce, Instytut Wiedzy i Innowacji 2011; 
Friedman M., Ile państwa w gospodarce, C.H. Beck, Warszawa 2008.</t>
  </si>
  <si>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</si>
  <si>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</si>
  <si>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1/ Istota marketingu. Orientacje rynkowe przedsiębiorstw.
2/ Otoczenie rynkowe przedsiębiorstwa i jego wpływ na działania marketingowe.
3/ Zachowania nabywców.
4/ Segmentacja i pozycjonowanie.
5/ Persona i jej znaczenie w strategii marketingowej.
6/ Instrumenty marketingu mix. Produkt. Promocja. Cena. Dystrybucja.
7/ Marka i zarządzanie marką.
8/ Marketing nowych mediów.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</si>
  <si>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Podręcznik akademicki, Wydawnictwo Naukowe PWN, Warszawa 2012.</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</si>
  <si>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</si>
  <si>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1/  Źródła informacji, pojęcie, cel i przedmiot badań rynkowych i marketingowych, procedura badań. 
2/ Metody badań - ankietowe. 
3/  Metody badań - wywiad, wywiad grupowy. 
4/  Metody badań - obserwacja i eksperyment. 
5/  Metody badań - metody projekcyjne. 
6/ Projektowanie badań i narzędzi z wykorzystaniem metod ilościowych i jakościowych, w tym projektowanie kwestionariusza ankiety do badań. 
7/ Badania instrumentów marketingu mix - rozwiązywanie konkretnych przykładów (ćwiczenia, zadania). 
8/ Badania zachowań nabywców - rozwiązywanie konkretnych przykładów (case study - zespołowo). 
9/ Zasady doboru próby badawczej. 
10/ Kwestionariusz ankiety - przygotowanie kwestionariusza (jako zadanie indywidualne na zaliczenie).</t>
  </si>
  <si>
    <t>1/ K.Mazurek-Łopacińska, Badania marketingowe. Metody, techniki i obszary aplikacji na współczesnym rynku, Wydawnictwo Naukowe PWN, Warszawa 2016; 
2/  S.Kaczmarczyk, Badania marketingowe. Podstawy metodyczne, PWE, Warszawa 2011;  
3/ W.Popławski, E.Skawińska (red.), Badania marketingowe w zarządzaniu organizacją, PWE, Warszawa 2012.</t>
  </si>
  <si>
    <t>1/ M.Rószkiewicz, Metody ilościowe w badaniach marketingowych, Wydawnictwo Naukowe PWN, Warszawa 2013; 
2/ M.Kaczmarek, I.Olejnik, A.Springer, Badania jakościowe. Metody i zastosowania, CeDeWu, Warszawa 2013.</t>
  </si>
  <si>
    <t>pojęcia z zakresu rachunkowości, istostę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techniik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</si>
  <si>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Biznes w działaniu; Ekonomia stosowana.</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</si>
  <si>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5. Ustalenie i podział wyniku finansowego; 
6.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</si>
  <si>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</si>
  <si>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</si>
  <si>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5/Zarządzanie płynnością w przedsiębiorstwie 
6/ Fuzje i przejęcia przedsiębiorstw 
7/ Wahania kursów walutowych i ich wpływ na funkcjonowanie przedsiębiorstwa 
8/ Źródła informacji o sytuacji finansowej przedsiębiorstwa</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</si>
  <si>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Wyział Zarządzania i Ekonomii, Gdańsk 2015.</t>
  </si>
  <si>
    <t xml:space="preserve">1/ K. Jajuga, Elementy nauki o finansach, Wyd. PWE 2007. 
2/ Szczepański J, Szyszko L., Finanse przedsiębiorstwa, Wyd. PWE 2009. 
3/ Finanse, rynki finansowe, ubezpieczenia nr 1/2018 (91), Zeszyty Naukowe Uniwersytetu Szczecińskiego, Szczecin 2018. </t>
  </si>
  <si>
    <t>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</si>
  <si>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</si>
  <si>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</si>
  <si>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</si>
  <si>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</si>
  <si>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Procedura dyplomowa obowiazująca na kierunku Ekonomia,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</si>
  <si>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eleraningowej).
2. J. Lichtarski, Praktyczny wymiar nauk o zarządzaniu, PWE, Warszawa 2015.</t>
  </si>
  <si>
    <t>1. Zenderowski R., Technika pisania prac magisterskich i licencjackich, CeDeWu, Warszawa 2014.
2. M. Blaug, Metodologia ekonomii, PWN, Warszawa, 1995. 
3.  Kwaśniewski K., Jak pisać prace dyplomowe? Wskazówki praktyczne, Wyd. KPSW, 2010.</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</si>
  <si>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</si>
  <si>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1.  Babbie E., Badania społeczne w praktyce, PWN, Warszawa 2006.   
2. Przybyła M., Metody badawcze w zarządzaniu - aspekt teoretyczny i praktyczny, Wydawnictwo Akademii Ekonomicznej im. O. Langego we Wrocławiu, Wrocław 2006.</t>
  </si>
  <si>
    <t>Przygotowanie studenta do samodzielnej, prowadzonej metodami naukowymi, analizy problemów oraz do prezentowania rezultatów badań własnych w ramach pracy dyplomowejj.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</si>
  <si>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 xml:space="preserve">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 </t>
  </si>
  <si>
    <t>wszelkie egzo- i endogeniczne uwarunkowania procesów ekonomicznych i procesów zarządczych.</t>
  </si>
  <si>
    <t>wykazać praktyczne umiejętności identyfikowania, diagnozowania i rozwiązywania realnych problemów ekonomicznych w skali makro- i mikro-, w tym zgodnych z obraną specjalnością.</t>
  </si>
  <si>
    <t>do przeprowadzenia samodzielnego procesu badawczego i wykazania krytycznej i selektywnej postawy wobec zebranych źródeł informacji oraz do sformułowania konsekwentych, logicznych rekomendacji / zaleceń zmian.</t>
  </si>
  <si>
    <t>listy adekwatne formy zaliczeń</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</si>
  <si>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</si>
  <si>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stanowiących również elementy polityki ekonomicznej państwa. </t>
  </si>
  <si>
    <t>aktywnie uczestniczyć w zajęciach i dyskutować nad poruszanymi problemami; myśleć i działać w sposób przedsiębiorczy; aktywnie uczestniczyć w zajęciach i dyskutować nad poruszanymi problemami; uzupełniać i doskonalić nabytą wiedzę i umiejętności w zakresie polityki społecznej i gospodarczej.</t>
  </si>
  <si>
    <t>instrumenty marketingowe, rozumie zachowaniach nabywców i zasady  projektowania strategii marketingowych; zasady prowadzenia badań rynkowych i marketingowych oraz zasady tworzenia narzędzi badawczych; specyfikę działań marketingowych w różnych branżach, różne typy organizacji i w różnych sytuacjach otoczenia rynkowego.</t>
  </si>
  <si>
    <t>kształtować instrumenty marketingu-mix i zaprojektować działania marketingowe, adekwatnie do sytuacji; wykorzystywać główne metody i narzędzia pozyskiwania danych rynkowych w celu diagnozowania procesów rynkowych, potrafi samodzielnie przeprowadzić podstawową pracę badawczą i rekomendować decyzje marketingowe; dokonać analizy sytuacji marketingowej i zaproponować alternatywne rozwiązania problemów marketingowych, racjonalnie dobrać instrumenty marketingowe.</t>
  </si>
  <si>
    <t xml:space="preserve"> na pracę w grupie, przyjmując w niej różne role; samodzielnie identyfikować, diagnozować i rozstrzygać problemy oraz stosować różne warianty rozwiązań w praktyce gospodarczej; myśleć w sposób przedsiębiorczy i kreatywny, uwzględniając specyfikę rynku i organizacji.</t>
  </si>
  <si>
    <t>zna i rozumie zasady konstruowania planu przedsięwzięć biznesowych w kontekście uwarunkowań makro- i mikroekonomicznych, wyboru strategii, modelu biznesowego i architektury organizacyjnej.</t>
  </si>
  <si>
    <t>zna i rozumie przebieg i etapy procesu rejestrowania firmy w kontekście aspektów formalno-prawnych tworzenia firm w różnych formach organizacyjnych i własnościowych.</t>
  </si>
  <si>
    <t>zna i rozumie elementarne mechanizmy analizy ekonomicznej, w tym: analizy finansowej, analizy marketingowej i analizy ryzyka.</t>
  </si>
  <si>
    <t xml:space="preserve">identyfikuje i analizuje wszystkie czynniki endo- i egzogeniczne determinujące wybór modelu biznesowego, potrafi je analizować i na ich tle potrafi dokonywać optymalnego wyboru. </t>
  </si>
  <si>
    <t>potrafi projektować przedsięwzięcia gospodarcze w postaci  elementarnego biznesplanu, z uwzględnieniem determinant prawnych, finansowych, marketingowych i strategicznych.</t>
  </si>
  <si>
    <t>wykazuje kreatywność i otwartość wobec nowych inicjatyw, zachowując jednocześnie krytycyzm i racjonalizm w ocenie wariantów nowych przedsięwzięć gospodarczych.</t>
  </si>
  <si>
    <t>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</si>
  <si>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</si>
  <si>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</si>
  <si>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</si>
  <si>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</si>
  <si>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zna i rozumie istotę przedsiębiorczości, zasady prowadznia biznesu w określonych realiach makro- i mikroekonomicznych oraz wiążacego się z tym ryzyka.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</si>
  <si>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</si>
  <si>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</si>
  <si>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</si>
  <si>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</si>
  <si>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potrafi wskazać adekwatne źródła prawa ochrony własności intelektualnych w kontekście działalności bizensowej i zawodowej. </t>
  </si>
  <si>
    <t xml:space="preserve">rozumie i respektuje zasady oraz system ochrony własności intelektualnej i prawa autorskiego w pracy własnej, zawodowej i w biznesie. </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</si>
  <si>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</si>
  <si>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</si>
  <si>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</si>
  <si>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</si>
  <si>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</si>
  <si>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</si>
  <si>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rozumie modele zzl, rodzaje strategii personalnych oraz rolę działów HR i podmiotów odpowiedzialnych za zarządzanie ludźmi. Wie, jakie wyzwania przed nimi stoją w procesie skutecznego budowania wartości firmy.</t>
  </si>
  <si>
    <t>zna nowoczesne narzędzia planowania, doboru, oceniania, motywowania, rozwoju i zarządzania karierą pracowników oraz identyfikuje działania doskonalące zarządzanie zasobami ludzkimi.</t>
  </si>
  <si>
    <t>potrafi znaleźć adekwatne rozwiązania problemów związanych z organizacją procesu personalnego w firmie, identyfikując oraz umiejętnie wykorzystując zarówno szanse/ zagrożenia, jak i atuty/ słabości organizacji.</t>
  </si>
  <si>
    <t>charakteryzuje istotę zarzadzania procesowego - typowe i specyficzne elementy, student definiuje pojęcie procesu.</t>
  </si>
  <si>
    <t>zna i rozumie metody zarządzania i doskonalenia jakości w organizacji.</t>
  </si>
  <si>
    <t>charakteryzuje problemy związane z wdrożeniem, ocenę sytemu zarządzania jakością.</t>
  </si>
  <si>
    <t>rozróżnia podstawowe narzędzia informatyczne,  nowoczesne technologie komunikacyjne oraz systemy informatyczne i zna możliwości zastosowania ich w praktyce biznesowej.</t>
  </si>
  <si>
    <t>zna możliwości wykorzystania arkuszy kalkulacyjnych i baz danych w praktyce ekonomii.</t>
  </si>
  <si>
    <t>zna typowe narzędzia informatyczne niezbędne do badań, analiz ekonomicznych, sporządzania raportów.</t>
  </si>
  <si>
    <t>zna i rozróżnia typowe systemy zarządzania bazami danych.</t>
  </si>
  <si>
    <t>posługuje się wybranymi narzędziami informatycznymi wspomagającymi praktykę ekonomii.</t>
  </si>
  <si>
    <t>posiada praktyczne umiejętności w zakresie przetwarzania informacji.</t>
  </si>
  <si>
    <t>potrafi posługiwać się wybranymi narzędziami informatycznymi niezbędnymi do przygotowania analiz ekonomicznych oraz potrafi zaprojektować i zarządzać relacyjną bazą danych.</t>
  </si>
  <si>
    <t>potrafi ocenić własne kompetencje i formułować pytania, służące pogłębieniu własnego zrozumienia tematu czy odnalezieniu brakujących elementów rozumowania.</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</si>
  <si>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</si>
  <si>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</si>
  <si>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</si>
  <si>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</si>
  <si>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</si>
  <si>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jest gotów, w trakcie wykonywania zadań i rozwiązywania problemów, pracować współdziałać  w grupie, przyjmując różne role.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</si>
  <si>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</si>
  <si>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</si>
  <si>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</si>
  <si>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</si>
  <si>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</si>
  <si>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</si>
  <si>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</si>
  <si>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</si>
  <si>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</si>
  <si>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</si>
  <si>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</si>
  <si>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</si>
  <si>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</si>
  <si>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</si>
  <si>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</si>
  <si>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</si>
  <si>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dba o satysfakcjonujący przebieg komunikacji dla wszystkich stron interakcji.</t>
  </si>
  <si>
    <t>zachowuje otwartość na nowe osoby, sytuacje i wyzwania.</t>
  </si>
  <si>
    <t>rozróżnia techniki rozwiązywania konfkliktów i negocjowania.</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</si>
  <si>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</si>
  <si>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</si>
  <si>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</si>
  <si>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</si>
  <si>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</si>
  <si>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</si>
  <si>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jest zorientowany na realizację wspólnych celów, potrafii zidentyfikować cele zespołowe i odróżnić je od celów indywidualnych.</t>
  </si>
  <si>
    <t>wykazuje aktywność w kierunku pozyskiwania informacji, poszeżania wiedzy i samodoskonalenia.</t>
  </si>
  <si>
    <t>zna i rozumie założenia Corporate Social Responsibility (CSR). Zna interesariuszy CSR.</t>
  </si>
  <si>
    <t>potrafi dokonać analizy i interpretacji postaw oraz zachowań jednostek w organizacji w relacjach z pozostałymi interesariuszami (wewnątrz i w otoczeniu organizacji) w śwetle zasad etycznych i społecznych.</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</si>
  <si>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</si>
  <si>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</si>
  <si>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posiada wiedzę o podmiotach uczestniczących w procesach gospodarczych i zna ich rolę w gospodarce, zna podstawowe procesy i zjawiska gospodarcze w skali makroekonomicznej.</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</si>
  <si>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</si>
  <si>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</si>
  <si>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podstawowe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</si>
  <si>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</si>
  <si>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</si>
  <si>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</si>
  <si>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</si>
  <si>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 xml:space="preserve">jest gotów do odpowiedzalnej i rzetelnej oceny ryzyka w inicjowanych i wdrażanych decyzji oraz przedsięwzięc w sferze gospodarowania. </t>
  </si>
  <si>
    <t xml:space="preserve">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</si>
  <si>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 xml:space="preserve">zna i potrafi stosować narzędzia badawcze do opisywania rzeczywistości gospodarczej, w szczególności analizy i opisu funkcjonowania wybranych podmiotów gospodarujących na poziomie mikroekonomicznym.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</si>
  <si>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</si>
  <si>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</si>
  <si>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</si>
  <si>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</si>
  <si>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jest gotów myśleć i działać w sposób przedsiębiorczy.</t>
  </si>
  <si>
    <t xml:space="preserve">jest gotów do odpowiedzalnej i rzetelnej oceny ryzyka w inicjowanych i wdrażanych decyzji oraz przedsięwzięc w sferze gospodarowania. 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</si>
  <si>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zna i rozumie istotę i rolę polityki społecznej oraz ekonomicznej państwa we współczesnej gospodarce. Wie, jaką rolę pełni państwo w procesie gospodarowania; charakteryzuje obszary, podmioty, cele oraz narzędzia polityki ekonomicznej państwa.</t>
  </si>
  <si>
    <t xml:space="preserve">zna i potrafi stosować narzędzia badawcze do opisywania rzeczywistości gospodarczej, w szczególności analizy i opisu funkcjonowania wybranych podmiotów gospodarujących, władz gospodarczych oraz zjawisk gospodarczych. </t>
  </si>
  <si>
    <t xml:space="preserve">zna aparat statystyczny, cele, znaczenie, interpretację i zasady stosowania poszczególnych mierników i wskaźników statystycznych, w szczególności odnoszących się do podstawowych kategorii gospodarczych i ekonomicznych, z uwzględnieniem zalezności między nimi i ich wpływu na sytuację ekonomiczną podmiotów gospodarujących. </t>
  </si>
  <si>
    <t xml:space="preserve">wykorzystuje koncepcje teoretyczne do opisywania i wyjaśniania zależności między państwem a rynkiem i jego uczestnikami we współczesnej gospodarce, potrafi analizować przebieg procesów oraz proponować ewentualne rozwiązania konkretnych problemów ekonomicznych i gospodarczych. </t>
  </si>
  <si>
    <t xml:space="preserve">potrafi umiejętnie i sprawnie opisywać rzeczywistość gospodarczą oraz procesy zachodzące w gospodarce jako całości, ze szczególnym uwzględnieniem polityki ekonomicznej państwa. Prawidłowo wyraża i komunikuje swoje spostrzeżenia. </t>
  </si>
  <si>
    <t xml:space="preserve">potrafi innowacyjnie rozwiązywać, czy proponować rozwiązania problemów gospodarczych oraz podmiotów gospodarujących w ramach narzędzi polityki ekonomicznej państwa. </t>
  </si>
  <si>
    <t xml:space="preserve">jest gotów do odpowiedzalnej i rzetelnej oceny ryzyka w inicjowanych i wdrażanych decyzji oraz przedsięwzięc w sferze polityki ekonomicznej państwa. </t>
  </si>
  <si>
    <t xml:space="preserve">zna instrumenty marketingowe, rozumie zachowaniach nabywców i zasady  projektowania strategii marketingowych. </t>
  </si>
  <si>
    <t>posiada wiedzę o specyfice działań marketingowych w różnych branżach, różnych typach organizacji i w różnych sytuacjach otoczenia rynkowego.</t>
  </si>
  <si>
    <t xml:space="preserve">potrafi kształtować instrumenty marketingu-mix i zaprojektować działania marketingowe, adekwatnie do sytuacji.
</t>
  </si>
  <si>
    <t xml:space="preserve">jest zorientowany na pracę w grupie, przyjmując w niej różne role.
</t>
  </si>
  <si>
    <t>jest gotów myśleć w sposób przedsiębiorczy i kreatywny, uwzględniając specyfikę rynku i organizacji.</t>
  </si>
  <si>
    <t>ma świadomość rozwoju i uczenia się przez całe życie.</t>
  </si>
  <si>
    <t>rozumie cel badań rynkowych i marketingowych do projektowania strategii marketingowej i biznesowej organizacji.</t>
  </si>
  <si>
    <t>zna narzędzia i metody badań marketingowych.</t>
  </si>
  <si>
    <t>potrafi wykorzystywać główne metody i narzędzia pozyskiwania danych rynkowych w celu diagnozowania procesów rynkowych.</t>
  </si>
  <si>
    <t xml:space="preserve"> potrafi samodzielnie przeprowadzić podstawową pracę badawczą.</t>
  </si>
  <si>
    <t>potrafi  analizować wyniki badań rynkowych i marketingowych i rekomendować decyzje marketingowe na ich podstawie.</t>
  </si>
  <si>
    <t>stosuje różne warianty rozwiązań w praktyce gospodarczej.</t>
  </si>
  <si>
    <t>jest gotów krytycznie podejść do problemów z praktyki gospodarczej i poprzez analizę zaproponować warianty rozwiązań.</t>
  </si>
  <si>
    <t>definiuje i rozumie pojęcia z zakresu rachunkowości, zna istostę rachunkowości, jej funkcje, zasady, zakres podmiotowy i przedmiotowy, a także regulacje prawne kształtujące system rachunkowości.</t>
  </si>
  <si>
    <t>zna zakres i ogólną srukturę obligatoryjnego spawozdania finansowego.</t>
  </si>
  <si>
    <t>potrafi klasyfikować składniki aktywów i pasywów oraz rozróżnia elementy kształtujące wynik finansowy. Ponadto ustala wynik finansowy i dokonuje jego podziału przy wykorzystaniu podstawowych operacji gospodarczych.</t>
  </si>
  <si>
    <t>dokonuje wyceny i ewidencji operacji bilansowych i wynikowych dostrzegając jednocześnie ich wpływ na poszczegółne elementy sprawozdania finansowego.</t>
  </si>
  <si>
    <t>zachowuje należytą starnność, odpowiedzialność i uczciwość wykonując zadania polegające na samodzielnym lub grupowym rozwiązywaniu moralnych dylematów związanych z wykonywaniem zawodu księgowego.</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</si>
  <si>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</si>
  <si>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</si>
  <si>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</si>
  <si>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</si>
  <si>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</si>
  <si>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</si>
  <si>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</si>
  <si>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 xml:space="preserve"> jest zdeterminowany i zorientowany na realizację zakładanych celów i wykazuje odpowiedzialność za nie.</t>
  </si>
  <si>
    <t>zna najważniejsze pojęcia z zakresu finansów przedsiębiorstw, rachunkowości i sprawozdawczości finansowej.</t>
  </si>
  <si>
    <t>posiada wiedzę dotyczącą istoty, układu i budowy sprawozdań finansowych, a także zna ich najważniejsze elementy.</t>
  </si>
  <si>
    <t>rozumie znaczenie poszczególnych elementów sprawozdania finansowego, a także wie, w jaki spośób informacje zawarte w raporcie finansowym są wykorzystywane na potrzeby analiz finansowych.</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</si>
  <si>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</si>
  <si>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</si>
  <si>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</si>
  <si>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</si>
  <si>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</si>
  <si>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</si>
  <si>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</si>
  <si>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</si>
  <si>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zasady doboru form opodatkowania, tak aby wspmagały rozwój przedsiębiorstwa.</t>
  </si>
  <si>
    <t>potrafi ocenić i dobrać prawidłowy rodzaj podatku dla danego podmiotu, tak aby zoptymalizować koszty.</t>
  </si>
  <si>
    <t xml:space="preserve">potrafi właściwie ocenić skutki wyboru strategi podtkowej i opodatkowania przedsiębiorstwa. </t>
  </si>
  <si>
    <t>jest gotów odpowiedzialnie dobierać opodatkowania dla danego przedsiębiorstwa.</t>
  </si>
  <si>
    <t xml:space="preserve">jest gotów podejmować decyzje w zakresie zarządzania kosztami podatkowymi, tak aby było możliwe zoptymalizowane. </t>
  </si>
  <si>
    <t>posiada wiedzę na temat metodologii pisania pracy dyplomowej, z uwzględniniem wyzwań pracy o charakterze empiycznym, projektowym, wdrożeniowym z uwzględnieniem jej użyteczności/utylitarności.</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</si>
  <si>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</si>
  <si>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</si>
  <si>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</si>
  <si>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rozwija umiejętność samodzielnego przeprowadzenia badań i  przygotowania raportu z procesu badawcego (praca dyplomowa).</t>
  </si>
  <si>
    <t>myśli logicznie i analitycznie, jest zdolny do samodzielnej pracy badawczej, prezentacji jej założeń i efektów.</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</si>
  <si>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</si>
  <si>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</si>
  <si>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</si>
  <si>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</si>
  <si>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</si>
  <si>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</si>
  <si>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rozwija umiejętność samodzielnego definiowania / identyfikowania problemów badawczych oraz przeprowadzenia badań i przygotowania raportu z procesu badawcego (praca dyplomowa).</t>
  </si>
  <si>
    <t xml:space="preserve">jest świadomy złożoności procesów zachodzących w organizacji i jest zdolny do ich analizy, oceny i raportowania i rozwiązywania. </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</si>
  <si>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</si>
  <si>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</si>
  <si>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potrafi identyfikowac cele i potrzeby społeczne, zawodowe, naukowe w róznego typu organizacjach, w tym w przedsiębiorstwach. </t>
  </si>
  <si>
    <t>jest gotowy do aktywnego uczestnictwa w budowaniu i realizowaniu róznego rodzaju projektów oraz inicjatyw społecznych.</t>
  </si>
  <si>
    <t xml:space="preserve">ma świadomość ciągłego samorozwoju i jest gotowy do kształtowania aktywnej i etycznej postawy na gruncie zawodowym i społecznym. </t>
  </si>
  <si>
    <t xml:space="preserve">jest świadomy złożoności procesów ekonomicznych w skali makro i mikroekonomicznej oraz procesów zachodzących w organizacji i jest zdolny do ich analizy, oceny i raportowania i rozwiązywania. </t>
  </si>
  <si>
    <t>jest zorientowany na pracę w grupie, przyjmując w niej różne role.</t>
  </si>
  <si>
    <t>potrafi komunkować się z wykorzystaniem języka obcego.</t>
  </si>
  <si>
    <t>potrafi myśleć w sposób przedsiębiorczy i kreatywny, uwzględniając specyfikę rynku i organizacji.</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</si>
  <si>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</si>
  <si>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ma wiedzę na temat systemu zarządzania przedsiębiorstwem/organizcją w obszarach: planowania, organizowania, przewodzenia, kontroli. Zna główne narzędzia informatyczne, statystyczne, wykorzystywane w organizacji, w której realizuje praktykę.</t>
  </si>
  <si>
    <t xml:space="preserve">ma gotowość do podejmowania decyzji ekonomicznych w oparciu o posiadaną wiedzę i doświadczenie zawodowe, w odniesieniu do realizowanych projektów. </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</si>
  <si>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</si>
  <si>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</si>
  <si>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</si>
  <si>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zna i rozumie w zaawansowanym stopniu strategiczne znaczenie zasobów ludzkich w organizacji, zna czynniki wewnętrzne i zewnętrzne wpływające na kształt współczesnego zarządzania ludźmi.</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</si>
  <si>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</si>
  <si>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 xml:space="preserve">potrafi tworzyć od podstaw oraz ciągle doskonalić HR’owe działania, odpowiadające wyzwaniom współczesnych organizacji. </t>
  </si>
  <si>
    <t>jest gotów oceniać procesy zachodzące w organizacji oraz na rynku pracy i krytycznie odnosić się do tej oceny, zachowując rzetelność, staranność, obiektywizm i racjonalność w proponowaniu odpowiednich rozwiazań w obszarze zarządzania ludźmi.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</si>
  <si>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</si>
  <si>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</si>
  <si>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zna i rozumie pojęcie procesu, dostrzega różnice pomiędzy organizacjami procesowymi i klasycznymi.</t>
  </si>
  <si>
    <t>zna i rozumie problemy menedżerskie, które pozwalają na praktyczną analizę procesów w skali organizacji, gospodarki krajowej, a także w skali globalnej.</t>
  </si>
  <si>
    <t>potrafi porównać, analizować i oceniać procesy organizacyjne pod kątem możliwości ich usprawnienia i reorganizacji.</t>
  </si>
  <si>
    <t>potrafi diagnozować sytuację organizacji i projektowania możliwych wariantów jej strategii w ujęciu procesowym.</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</si>
  <si>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</si>
  <si>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</si>
  <si>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</si>
  <si>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analizować i określać uwarunkowania wdrożenia systemu zarządzania jakością.</t>
  </si>
  <si>
    <t>potrafi zastosować normy ISO w ramach analiz.</t>
  </si>
  <si>
    <t>potrafi zastosować standardy zarządzania jakością do oceny procesów gospodarczych.</t>
  </si>
  <si>
    <t>potrafi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</si>
  <si>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</si>
  <si>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</si>
  <si>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</si>
  <si>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</si>
  <si>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indyawidualnej i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</si>
  <si>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</si>
  <si>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 xml:space="preserve">zna i rozumie, rozpoznaje i identyfikuje nieetyczne zachowania interesariuszy, zarówno wewnętrznych , jak i zewnętrznych. </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</si>
  <si>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</si>
  <si>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</si>
  <si>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</si>
  <si>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potrafi tworzyć indywidualne i zespołowe plany działania w podmiotach ekonomii społecznej, organizacjach pozarządowych . </t>
  </si>
  <si>
    <t xml:space="preserve">potrafi przyłączać się lub buduje sieci relacji społecznych w środowisku lokalnym, wspomagajacych realizację zadań i projektów, realizowanych w tymże srodowisku.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</si>
  <si>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</si>
  <si>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</si>
  <si>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</si>
  <si>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i rozumie zagadnienia związane z funkcjonowaniem przedsiębiorstwa lub innej organizacji, w której realizował praktykę; zna jego/jej misję i główne wartości, formę organizacyjno-prawną, strukturę organizacyjną, charakter i profil działalności oraz zasięg działania. </t>
  </si>
  <si>
    <t xml:space="preserve">potrafi wykonać zlecone zadania, związane z bieżącą działalnością przedsiębiorstwa/organizacji, w której realizuje praktykę, adekwatnie do studiowanej specjalności; analizować i rozwiązywać typowe problemy, wykorzystując w praktyce wiedzę, zdobytą na studiach. </t>
  </si>
  <si>
    <t xml:space="preserve">potrafi wypracować zasady pracy w zespole i komunikacji ze zleceniodawcą zadania. </t>
  </si>
  <si>
    <t xml:space="preserve">potrafi wykorzystać wiedzę z zakresu ekonomii i finansów oraz nauk o zarządzaniu i jakości, regulacje i zasady prawne, etyczne i społeczne do realizacji zadań, powierzonych do wykonania przez pracodawcę. </t>
  </si>
  <si>
    <t>zna kluczowe pojęcia z zakresu statystyki, a także zna obszar zainteresowań tej dziedziny, rozumie jej wagę i rangę w całokształcie nauk ekonomicznych oraz nauk o zarządzaniu.</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</si>
  <si>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</si>
  <si>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</si>
  <si>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jest świadomy zasad etycznych dotyczących komunikacji oraz potrafi przestrzegać ich.</t>
  </si>
  <si>
    <t>zna zasady dotyczące dynamiki grupy.</t>
  </si>
  <si>
    <t>zna pojęcia gospodarcze, związane z przedmiotem zainteresowania mikroekonomii, zna zależności pomiędzy takimi kategoriami jak koszty, przychody, zyski, próg rentowności.</t>
  </si>
  <si>
    <t xml:space="preserve">zna i rozumie  pojęcia i zasady z zakresu analizy kosztów, nieznędnych do prowadzenia działalności gospodarczej w skali podmiotów MŚP. </t>
  </si>
  <si>
    <t>podmioty uczestniczące w procesach gospodarczych i ich rolę w gospodarce, 
procesy i zjawiska gospodarcze w skali zarówno makro, jak i mikroekonomicznej; pojęcia gospodarcze, związane z przedmiotem zainteresowania makro- i mikroekonomii; zależności pomiędzy takimi kategoriami jak koszty, przychody, zyski, próg rentowności; istotę i rolę polityki społecznej oraz ekonomicznej państwa; jaką rolę pełni państwo w procesie gospodarowania; obszary, podmioty, cele oraz narzędzia polityki gospodarczej i społecznej państwa.</t>
  </si>
  <si>
    <t>zna i rozumie pojęcia z zakresu finansów przedsiębiorstw.</t>
  </si>
  <si>
    <t>zna i rozumie pojęcia z zakresu podatków przedsiębiorstw.</t>
  </si>
  <si>
    <t xml:space="preserve">jest świadomy złożoności procesów zachodzących w organizacji i jest zdolny do ich badania - analizy, oceny i raportowania. </t>
  </si>
  <si>
    <t>istotę fundamentalnych zagadnień z zakresu matematyki, a także trafnie formułuje wnioski, które są wynikiem jego pracy; rozumie znaczenie metod ilościowych podczas identyfikacji relacji zachodzących pomiędzy różnymi zjawiskami i procesami ekonomicznymi, a także procesami związanymi z problematyką zarządzania; zna zakres merytoryczny matematyki i statystyki, a także rozumie wagę i rangę tych dziedzin w całokształcie nauk ekonomicznych.</t>
  </si>
  <si>
    <t>do wykorzystania zdolności logicznego i analitycznego myślenia przy formułowaniu wniosków z przeprowadzonych analiz; pracować samodzielnie, lub w grupie, w sposób obiektywny i rzetelny; dokonać krytycznej oceny własnych umiejętności oraz wykonanej pracy.</t>
  </si>
  <si>
    <t>wykorzystywać narzędzia pochodzące z zakresu matematyki i statystyki w celu opisywania i rozwiązywania problemów związanych z przebiegiem zjawisk i procesów ekonomicznych oraz procesów związanych z problematyką zarządzania;  trafnie dobierać sformułowania podczas interpretacji rezultatów, a także rozróżnia zakres merytoryczny matematyki od statystyki.</t>
  </si>
  <si>
    <t>1. R. Griffin, Podstawy zarządzania organizacjami, PWN, Warszawa 2017.
2. U. Gros, Zachowania organizacyjne w teorii i praktyce zarządzania, PWN, Warszawa 2019.
3.  A. Zakrzewska -Bielawska (red.), Podstawy zarządzania. Teoria i ćwiczenia. Oficyna Wydawnicza Wolters Kluwer, Warszawa 2012.
4. Zarządzanie. Teoria i praktyka. red. A. Koźmiński. W. Piotrowski, PWN, Warszawa 2019.</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</si>
  <si>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</si>
  <si>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</si>
  <si>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informatyczno-komunikacyjnymi wspomagającymi funkcjonowanie organizacji i zarządzanie.</t>
  </si>
  <si>
    <t>potrafi posługiwać się wybranymi narzędziami informatycznymi niezbędnymi do przygotowania prac pisemnych (opracowań ekonomicznych) i wystąpień.</t>
  </si>
  <si>
    <t>potrafi ocenić własne kompetencje i rozumie związek między wzrostem swojej wiedzy i umiejętnościami.</t>
  </si>
  <si>
    <t>posiada wiedzę i operuje terminologii z zakresu socjologii, rozumie relacje między ekonomią a socjologii identyfikuje i potrafi analizować współczesne zjawiska ekonomiczne jako przejaw życia społecznego.</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</si>
  <si>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</si>
  <si>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</si>
  <si>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</si>
  <si>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</si>
  <si>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</si>
  <si>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</si>
  <si>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xml:space="preserve">umie połączyć własny wywód z opiniami, koncepcjami i teoriami zaczerpniętymi z literatury i specjalistycznych opracowań, w zgodzie z normami prawa i etyki. </t>
  </si>
  <si>
    <t>zna trendy w działaniach marketingowych i rozumie zasady ich wykorzystywania w różnych branżach, typach organizacji i w różnych sytuacjach rynkowych.</t>
  </si>
  <si>
    <t>potrafi dokonać analizy sytuacji marketingowej i zaproponować alternatywne rozwiązania problemów marketingowych, racjonalnie dobrać instrumenty marketingowe.</t>
  </si>
  <si>
    <t>potrafi analizować i planować grupę docelową swojej komunikacji.</t>
  </si>
  <si>
    <t>potrafi wykorzytsać trendy w marketingu do projektowania działań marketingowych dla własnej branży, działalności lub organizacji.</t>
  </si>
  <si>
    <t>rozumie znaczenie dostosowania polityki produktu, ceny, dystrybucji i promocji do grup docelowych, sytuacji rynkowych i dojrzałości produktu.</t>
  </si>
  <si>
    <t>zna zasady prowadzenia badań rynkowych i marketingowych oraz zasady tworzenia narzędzi badawczych.</t>
  </si>
  <si>
    <t>samodzielnie identyfikuje, diagnozuje i rozstrzyga problemy.</t>
  </si>
  <si>
    <t xml:space="preserve">Celem modułu - praca z promotorem jest przygotowanie studenta do procesu opracowania pracy dyplomowej, stanowiącej rozwiązanie faktycznego, realnego problemu ekonomicznego lub / i związanego z różnymi funkcjami zarządzania, na tle studiów literaturowych i procesu naukowo-badawczego. </t>
  </si>
  <si>
    <t>LOGISTYKA-SPEDYCJA-TRANSPORT</t>
  </si>
  <si>
    <t>Moduł specjalnościowy (1) LOGISTYKA-SPEDYCJA-TRANSPORT</t>
  </si>
  <si>
    <t>dr M. Lazarek-Janowska</t>
  </si>
  <si>
    <t>Zarządzanie transportem</t>
  </si>
  <si>
    <t>Rynek usług logistycznych</t>
  </si>
  <si>
    <t>Moduł specjalnościowy (2) LOGISTYKA-SPEDYCJA-TRANSPORT</t>
  </si>
  <si>
    <t>Polityka transportowa z elementami prawa dziedzinowego</t>
  </si>
  <si>
    <t>Logistyka międzynarodowa</t>
  </si>
  <si>
    <t>Infrastruktura logistyczna i gospodarka magazynowa</t>
  </si>
  <si>
    <t>Moduł specjalnościowy (3) LOGISTYKA-SPEDYCJA-TRANSPORT</t>
  </si>
  <si>
    <t>Mapowanie i analiza procesów logistycznych</t>
  </si>
  <si>
    <t>Systemy IT w LST</t>
  </si>
  <si>
    <t>Moduł aktywności praktycznej (2) LST</t>
  </si>
  <si>
    <t>Celem modułu jest zapoznanie studentów z teoretycznymi i praktycznymi zagadnieniami dotyczącymi rynku usług logistycznych w Polsce i wybranych krajach UE, Ameryk, Azji i Afryki. Przedstawienie aktualnej polityki logistycznej UE i trendów na unijnym rynku usług logistycznych. Jak również zapoznanie studentów z procesami sprawnego i efektywnego zarządzania przepływami surowców, materiałów do produkcji i wyrobów gotowych z uwzględnieniem towarzyszących tym przepływom strumieni informacji, kapitału i ludzi (w tym między innymi procesów zarządzania zapasami, magazynem, dystrybucją, logistyczną obsługą klienta oraz wskazanie związku między logistyką a innymi obszarami funkcjonalnymi przedsiębiorstwa.</t>
  </si>
  <si>
    <t>Znajomość podstawowych zagadnień dotyczących logistyki oraz podstawy zarządzania.</t>
  </si>
  <si>
    <t>pojęcia z obszaru zarządzania transportem oraz funkcje transportu a także jego charaterystykę i znaczenie w ówczesnej gospodarce;  jak prowadzić ekonomiczną analizę procesów transportu oraz zasady wyboru technologii transportu; pojęcia, terminy, podziały i zalleżności występujące na rynku usług logistycznych; klasyfikacje oraz funkcje rynku usług logistycznych.</t>
  </si>
  <si>
    <t>określić rolę transprtu w gospodarce, na tle konkurencyjnym, wskazując walory i mankamenty transportu krajowego i międzynarodowego; opisac rozwój trnasportu w świecie;  scharketeryzować problemy i determinanty rozowju rynku usług logistycznych; określić zakres funkcjonowania przedsiębiorstwa trasnportowego, zarządzać przedsiębiostem trasnportowym oraz stosować się do prawa w organizacji firmą transportową.</t>
  </si>
  <si>
    <t>do wykorzystania swojej wiedzy oraz rozumie potrzebę ciągłego uczenia się;  określić zasady zarządzania przedsiębiorstwem trasnportowym na wybranych przykładach; dostrzegać  trendy rynku usług logistycznych na poziomie krajowym, europejskim i światowym;  lokalizować i wskazywać najwieksze centra logistyczne świata, Europy, kraju.</t>
  </si>
  <si>
    <t>definiuje pojęcia z obszaru zarządzania transportu oraz charakteryzuje funkcje transportu. Określa jego charaterystykę oraz znaczenie w ówczesnej gospodarce.</t>
  </si>
  <si>
    <t>rozumie jak prowadzić ekonomiczną analizę procesów transportu oraz zna zasady wyboru technologii transportu.</t>
  </si>
  <si>
    <t>potrafi określić rolę transprtu w gospodarce, na tle konkurencyjnym, wskazując walory i mankamenty transportu krajiwego i międzynarodowego. Potrafi opisac rozwój trnasportu w świecie.</t>
  </si>
  <si>
    <t>umie określić zakres funkcjonowania przedsiębiorstwa trasnportowego, zarządzać przedsiębiostem trasnportowym oraz stosować się do prawa w organizacji firmą transportową.</t>
  </si>
  <si>
    <t>jest świadomy poziomu swojej wiedzy oraz rozumie potrzebę ciągłego uczenia się.</t>
  </si>
  <si>
    <t>jest gotów określić zasady zarządzania przedsiębiorstwem trasnportowym.</t>
  </si>
  <si>
    <t>1. Transport osobowy i towarowy w systemie gospodarczym. 
2. Przegląd aktualnych danych statystycznych dotyczących transportu. 
3. Charakterystyka i znaczenie poszczególnych gałęzi transportu. 
4. Transport multimodalny i intermodalny. 
5. Transport ładunków niebezpiecznych i ponadgabarytowych. 
6. Funkcja planowania. Podejmowanie decyzji w firmie przewozowej. 
7. Funkcja organizowania. Struktury systemu przedsiębiorstwa transportowego. 
8. Komunikacja i kontrola w firmie transportowej. Case study.</t>
  </si>
  <si>
    <t>I. Dembinska-Cyran, M. Gubała., Podstawy zarządzanie transportem w przykładach, Biblioteka Logistyka, Warszawa 2003.</t>
  </si>
  <si>
    <t>Czasopismo Logistyka</t>
  </si>
  <si>
    <t>definiuje  pojęcia, terminy, podziały i zależności występujące na rynku usług logistycznych. Wskazuje na klasyfikacje oraz funkcje rynku usług logistycznych.</t>
  </si>
  <si>
    <t>charketeryzuje problemy i determinanty rozowju rynku usług logistycznych.</t>
  </si>
  <si>
    <t>potrafi sklasyfikować relacje rynku uslug logistycznych.Potrafi wskazać na relacje koooperacji, konkurencji i wpółzależności na rynku usług logistyczych.</t>
  </si>
  <si>
    <t xml:space="preserve">potrafi scharakteryzwać rynek usług logistycznyczncyh w Polsce, Unii Europejskiej i na poziomie gospodarki światowej. </t>
  </si>
  <si>
    <t>jest świadomy poziomu swojej wiedzy oraz rozumie potrzebę ciągłego uczenia się oraz jest gotów wykorzystać tę wiedzę w swoim zawodzie</t>
  </si>
  <si>
    <t xml:space="preserve">jest gotów do identyfikacji i diagnozy problemów najwiekszych centrów logistycznych świata, Europy, kraju. </t>
  </si>
  <si>
    <t>1. Pojęcie, znaczenie i rozówj usług logistycznych w kraju, UE i świecie. 
2. Rola i znaczenieoraz rozwoj  outsourgingu usług rynku logistycznego. 
3. Rodzaje i cechy usług logistycznych. 
4. Kształtowanie politykia jakkości i cenowej rynku usług logistycznych. 
5. Kształtowanie relacji na rynku w 3PL i 4PL. 
6. Rynek usług logistycznych w Polsce. 
7. Rynek usług logistyczych w UE i na świecie.</t>
  </si>
  <si>
    <t>Ciesielski M. (red.) (2005): Rynek usług logistycznych. Difin, Jeszka A.M. (2005): Sektor usług logistycznych. Difin</t>
  </si>
  <si>
    <t>Rydzkowski W. (red.) (2006): Usługi logistyczne. Biblioteka Logistyka, ILiM. Skowron-Grabowska B. (2010): Centra logistyczne w łańcuchach dostaw. PWE</t>
  </si>
  <si>
    <t xml:space="preserve">definiuje problematykę  polityki transportowowej Polski i  UE. Opisuje jej elmenty składowe i wskazuje na znaczenie na tle gosporadzczym. </t>
  </si>
  <si>
    <t>posiada wiedzę na temat specyfiki procesów logistycznych organizowanych w przestrzeni międzynarodowej.</t>
  </si>
  <si>
    <t>zna cele, narzędzia i funkcje polityki trasportowej.</t>
  </si>
  <si>
    <t>posiada wiedze z zakresy prawnych aspketów określających zasady polityki transportowej w Polsce i UE.</t>
  </si>
  <si>
    <t>potrafi wybrać i zastosować odpowiednie instrumenty polityki transportowej.</t>
  </si>
  <si>
    <t>potrafi określić procesy logistyczne w przestrzeni miedzynarodowej.</t>
  </si>
  <si>
    <t>potrafi określić fukcje oraz znaczenie polityki transpotowej na tle gospodarczym.</t>
  </si>
  <si>
    <t xml:space="preserve">potrafi posługiwać się źródłami prawnymi dotyczącymi aspektów polityki transportowej na szczeblu krajowym i unijnym. </t>
  </si>
  <si>
    <t>ma świadomość roli polityki transportowej w kraju i UE.</t>
  </si>
  <si>
    <t>ma świadomość celowości i zasadności procesów logistycznych w gospodarce XXI wieku.</t>
  </si>
  <si>
    <t xml:space="preserve"> jest gotów do interpretowania ustaw, aktów prawnych oraz rozporządzeń ( regulacji prawnych) dotyczących zasad działania polityki transportowej kraju i UE.</t>
  </si>
  <si>
    <t>1. Polityka transportowa - pojęcie, rola, funkcje. 
2. Instrumenty polityki transportowej. 
3. Polityka transportowa Unii Europejskiej. 
4. Polityki transportowa Polski. 
5. Źródła prawa przewozowego. 
6. Prawne reulacje przewozu osób i ładunków. 
7. Dokumenty w transporcie. 
8. Odpowiedzialność przewoźnika. 
9. Dochodzenie roszczeń, przedawnienie. szkody w towarze i opóźnienie. 
10. Ubezpieczenia w transporcie. 
11. Askpekty prawne i regulacje prawne w polityce trasnportowej. 
12. Biała Księga.</t>
  </si>
  <si>
    <t>1. Ambrożuk D., Ustalenie wysokości odszkodowania w prawie przewozowym w odniesieniu do przewozu przesyłek, Warszawa 2011.</t>
  </si>
  <si>
    <t>definiuje pojęcia związane z logistyką międzynarodową.</t>
  </si>
  <si>
    <t>zna i rozumie międzynarodowe strategie logistyczne oraz globalny łańcuch dostaw.</t>
  </si>
  <si>
    <t>posiada umiejętnosci dotyczące zastosowania zasad logistycznych w przedsiębiorstwach działających na rynku międzynarodowym.</t>
  </si>
  <si>
    <t>potrafi zarządzać procesami logistycznymi o skali międzynarodowej.</t>
  </si>
  <si>
    <t>jest gotów podjąć dyskuje dotyczące możliwośći wprowadzania zasad logistycznych w podmiotach sektora krajowego i międzynarodowego.</t>
  </si>
  <si>
    <t>jest gotów wykonywać zadania własne i grupowe z zakresu logistyki na rynku krajowym i miedzynarodowym.</t>
  </si>
  <si>
    <t>1. Istota i rola logistyki międzynarodowej. 
2. Międzynarodowe systemy logistyczne. 
3. Analiza i ocena logistycznych kompetencji państw i regionów. 
4. Logistyka w międzynarodowych strategiach przedsiębiorstw. 
5. Organizacja funckji logistyki w międzynarodowym przedsiębiorstwie. 
6. Charakterystyka operacji logistycznych realizowanych w warunkach międzynarodowych. 
7. Strategie  i koszty w logistyce międzynarodowej. 
8. Nowoczesne narzędzia w logistyce międzynarodowej. 
9. Przedsiębiorstwa i instytucje uczestniczące w międzynarodowych procesach logistycznych. 
10. Analiza przypadków globalnych łańcuchów dostaw.</t>
  </si>
  <si>
    <t>1. Gołembska E. (red.), Logistyka międzynarodowa w warunkach globalnej konkurencji. Wydawnictwo Uniwersytetu Ekonomicznego 2010. 
2. Murphy jr P.R, Wood D.F, Nowoczesna logistyka – wydanie X. Helion 2011.</t>
  </si>
  <si>
    <t>1. Gołembska E., Podstawowe problemy logistyki globalnej, międzynarodowej, eurologistyki. NWSK 2007. 
2. Czasopismo: Eurologistics.</t>
  </si>
  <si>
    <t>definiuje pojęcia przedmiotu  (magazyn, magazynowanie, zapas magazynowy, jednostka ładunkowa), wymienia funkcje magazynu, wymienia
jednostki ładunkowe, wyposażenie magazynów, systemy informatyczne.</t>
  </si>
  <si>
    <t>rozróżnia typy budowli magazynowych, rozróżnia typy budowli magazynowej, układy technologiczne magazynów, dokumenty magazynowe.</t>
  </si>
  <si>
    <t xml:space="preserve">potrafi klasyfikować zapasy magazynowe, koszty magazynowania. </t>
  </si>
  <si>
    <t>potrafi przeanalizować metody zagospodarowania przestrzeni magazynowej,optymalizacji procesu magazynowego oraz potrafi wskazć priorytey i hierchię zadań w procesie magazynowania.</t>
  </si>
  <si>
    <t>podczas pracy zespołowej wykazuje się kreatywnością, również, pracuje samodzielnie przygotowując dokumenty magazynowe, rozwiązując zadania.</t>
  </si>
  <si>
    <t>1. Istota i znaczenie magazynowania .Rola magazynu w systemie logistycznym.
2. Czynniki lokalizacji magazynów. 
3. Zagospodarowanie przestrzeni magazynu i jego wyposażenie. 
4. Zapasy w gospodarce magazynowe.
5. Procesy IT w magazynowaniu.</t>
  </si>
  <si>
    <t>Dudziński Z. (2008): Vademecum organizacji gospodarki magazynowej. ODiDK.Niemczyk A. (2007): Zapasy i magazynowanie – Magazynowanie. Biblioteka Logistyka.</t>
  </si>
  <si>
    <t>Eurologistics.
Czasopisma: Logistyka, Transport-Spedycja-Logistyka.</t>
  </si>
  <si>
    <t>Do podstawowych celóę modułu zalicza się: 
1. przedstawienie założeń i instrumentów polityki transportowej Unii Europejskiej i Polski oraz zapoznanie studentów z podstawowymi regulacjami prawnymi dotyczącymi krajowego i międzynarodowego prawa. Ukazanie istoty i roli procesów logistycznych kształtowanych w warunkach międzynarodowych, z uwzględnieniem projektowania i funkcjonowania globalnych łańcuchów dostaw.
2. zapoznanie studentów z procesami sprawnego i efektywnego zarządzania przepływami materiałów wmagazynach z uwzględnieniem towarzyszących tym przepływom strumieni informacji, kapitału i ludzi. Studenci mają przyswoić podstawowe zagadnienia dotyczące projektowania powierzchni magazynowych, zagospodarowania magazynu oraz stosowania nowoczesnych narzędzi usprawniających gospodarkę magazynową.</t>
  </si>
  <si>
    <t>Student powinien posiadać wiedzę ogólną z podstaw logistyki, zagadnień dotyczących procesów logistycznych w przedsiębiorstwie oraz podstaw zarządzania.</t>
  </si>
  <si>
    <t>problematykę  polityki transportowowej Polski i  UE,  jej elmenty składowe i znaczenie na tle gosporadzczym; specyfikę procesów logistycznych organizowanych w przestrzeni międzynarodowej;  cele, narzędzia i funkcje polityki trasportowej; zakres prawnych aspketów określających zasady polityki transportowej w Polsce i UE;  zdefiniować podstawowe definicje związane z logistyką międzynarodową; międzynarodowe strategie logistyczne oraz globalny łańcuch dostaw; pojęcia przedmiotu  (magazyn, magazynowanie, zapas magazynowy, jednostka ładunkowa); funkcje magazynu, jednostki ładunkowe, wyposażenie magazynów, systemy informatyczne; typy budowli magazynowych, typy budowli magazynowej, układy technologiczne magazynów, dokumenty magazynowe.</t>
  </si>
  <si>
    <t>wybrać i zastosować odpowiednie instrumenty polityki transportowej; określić procesy logistyczne w przestrzeni miedzynarodowej; określić fukcje oraz znaczenie polityki transpotowej na tle gospodarczym; posługiwać się źródłami prawnymi dotyczącymi aspektów polityki transportowej na szczeblu krajowym i unijnym; zastosować zasady logistyczne w przedsiębiorstwach działających na rynku międzynarodowym; zarządzać procesami logistycznymi o skali międzynarodowej;  klasyfikować zapasy magazynowe, koszty magazynowania; przeanalizować metody zagospodarowania przestrzeni magazynowej,optymalizacji procesu magazynowego oraz  wskazć priorytey i hierchię zadań w procesie magazynowania.</t>
  </si>
  <si>
    <t>uwzględniać rolę polityki transportowej w kraju i UE; wskazywać na celowośc i zasadność procesów logistycznych w gospodarce XXI wieku;  korzystać z ustaw, aktów prawnych oraz rozporządzeń (regulacji prawnych) dotyczących zasad działania polityki transportowej kraju i UE; podjąć dyskuje dotyczące możliwośći wprowadzania zasad logistycznych w podmiotach sektora krajowego i międzynarodowego; wykonywać zadania włąsne i grupowe z zaresu roli logistyki na rynku krajowym i miedzynarodowym; wykazywać się kreatywnością, pracując w grupie i samodzielnie, przygotowując dokumenty magazynowe, rozwiązując zadania.</t>
  </si>
  <si>
    <t>definuje problematykę, uwarunkowania zarządzania procesem logistycznym.</t>
  </si>
  <si>
    <t xml:space="preserve">rozumie optymalizację procesów logistycznych. </t>
  </si>
  <si>
    <t>posiada umiejętności wskazujące na elemety składowe w procesie logistycznym.</t>
  </si>
  <si>
    <t>potrafi przeprowadzić symulacje procesu logistycznego.</t>
  </si>
  <si>
    <t>posiada umiejętności tworzena map w procesie logistycznym. Potrafi podjąć działania sprzyjające optymalizacji procesu.</t>
  </si>
  <si>
    <t>jest gotów przyjąć odpowiedzialność za tworzenie mapy procesu logistycznego.</t>
  </si>
  <si>
    <t>1. Wprowadzenie do zarządzania procesem logistycznym. 
2. Uwarunkowanie procesów logitycznych. 
3. Projektowanie procesów logistycznych. 
4. Wdrażanie procesów logistycznych. 
5. Zarządzanie zmianą w procesach logistycznych.</t>
  </si>
  <si>
    <t>1. Burduk A.: Modelowanie systemów narzędziem oceny stabilności procesów produkcyjnych, Oficyna Wydawnicza Politechniki Wrocławskiej, Wrocław 2013. 
2. Bitkowska A.: Zarządzanie procesami biznesowymi w przedsiębiorstwie, VIZJA PRESS&amp;IT, Warszawa 2009.</t>
  </si>
  <si>
    <t xml:space="preserve">Hunt V.D., Process Mapping, How to Reengineer Your Business Processes, John Wiley &amp; Sons, New York 1996, s.192. </t>
  </si>
  <si>
    <t>zna terminy IT stosowane w logistyce.</t>
  </si>
  <si>
    <t>rozumie zasadę działania, wady oraz zalety Electronic Data Interchange,  Logistics Information System, GIS-1. itd.</t>
  </si>
  <si>
    <t>ma umiejętności dotyczące stosowania różnych systemów  informatycznych w logistyce i potrafi wykazać zastosowanie różnych systemów w zależności od potrzeb podmiotu/projektu.</t>
  </si>
  <si>
    <t>jest świadom różnorodności procesów informatycznych w logistyce i jest gotów dopasować konktretny rodzaj systemu informatycznego w zależności od występującego problemu.</t>
  </si>
  <si>
    <t>1. Pojęcia IT w logistyce. 
2. Rola informacji w logistyce. 
3. Podejście procesowe. 
4. Istota, działania Electronic Data Interchange. 
5. Koncepcja LIS ( Logistics Information System). 
6. GIS - 1. znaczenia, rola, wady i zalety. 
7. Zastosowanie Serial Shipping Container Code.</t>
  </si>
  <si>
    <t>Majewski J., Informatyka dla logistyki, Biblioteka Logistyka, Poznań 2006; A.Szymonik, „Technologie Informatyczne w Logistyce”, Placet 2010.</t>
  </si>
  <si>
    <t>A. Januszewski, „Funkcjonalność Informatycznych Systemów Zarządzania - t.1”, PWN, Warszawa 2008.</t>
  </si>
  <si>
    <t>ma wystarczający zasób słownictwa specjalistycznego (z obszaru logistyki) w języku obcym.</t>
  </si>
  <si>
    <t>potrafi pracować nad przygotowaniem narzędzi logistycznych z wykorzystaniem specjalistycznego słownictwa w języku obcym.</t>
  </si>
  <si>
    <t>1/ Poznanie realnych problemów LST. 
2/ Sesja warsztatowa prowadzone w języku obcym z wykorzystaniem specjalistycznego słownictwa branżowego.</t>
  </si>
  <si>
    <t>Celem modułu jest nabycie umiejśtności praktycznych w zakresie mapowania procesów, które jest n rzędziem umożliwiającym udoskonalenie istniejących procesów oraz wdrożeniem procesowej struktury w organizacji, a także umożliwia lepsze zrozumienie obecnych procesów oraz wyeliminowanie lub uproszczenie tych, które wymagają zmiany. Moduł przedstawia praktyczne aspekty systemów informatycznych w Logistyka-Spedycja-Transport.</t>
  </si>
  <si>
    <t>Student powienien posiadać wiedze w zakresie podstaw logistyki (procesy logistyczne) oraz prawnie obsługiwać pakiet Office (Excel).</t>
  </si>
  <si>
    <t>problematykę, uwarunkowania zarządzania procesem logistycznym;  optymalizację procesów logistycznych; podstawowe terminy IT stosowane w logistyce; zasadę działania, wady oraz zalety Electronic Data Interchange,  Logistics Information System, GIS-1. itd.;  słownictwo specjalistyczne związane z tematyką LST.</t>
  </si>
  <si>
    <t>przeprowadzić symulacje procesu logistycznego, wykazując się znajomościa elementów składowych; tworzyćć mapy w procesie logistycznym oraz podjąć działania sprzyjające optymalizacji procesu;  stosować różne systemy  informatyczne w logistyce; wykazać zastosowanie różnych systemów w zależności od potrzeb podmiotu/projektu; posługiwać się w języku obcym specjalistycznym słownictwem związanym z tematyką LST.</t>
  </si>
  <si>
    <t>przyjąć odpowiedzialność za tworzenie mapy procesu logistycznego; dopasować konktretny rodzaj systemu informatycznego w zależności od występującego problemu;  do doskonalenia specjalistycznego słownictwa w języku obcym.</t>
  </si>
  <si>
    <t>ma wiedzę z zakresu gospodarki magazynowej, zna zasady zarządzania logistycznego.</t>
  </si>
  <si>
    <t>potrafi dokonać analizy procesów produkcyjnych i logistycznych, optymalizuje koszty logistyki.</t>
  </si>
  <si>
    <t xml:space="preserve">w trakcie reazlizacji praktyki zawodowej respektuje obowiązujące zasady etyczne i prawne, wynikajace z uregulowań zewnętrznych i wewnętrznych. </t>
  </si>
  <si>
    <t>ma świadomość swojej wiedzy zawodowej, rozumie potrzebę ciągłego doskonalenia się i rozwoju.</t>
  </si>
  <si>
    <t xml:space="preserve">1. Biała Księga Plan utworzenia jednolitego europejskiego obszaru transportu - dążenie do osiągnięcia konkurencyjnego [...]". Komisja Europejska, Bruksela 2011. 
2. Górski W. Wesołowski K., Komentarz do przepisów o umowie przewozu i spedycji, Kodeks cywilny - Prawo przewozowe, CMR, Wyd. II, Gdańsk 2009.3. Górski W., Prawo transportowe, Zielona Góra 1999. </t>
  </si>
  <si>
    <t>Główne cele kształcenia to: 
1) nabycie przez Studenta wiedzy i umiejętności w zakresie wykorzystania rozwiązań informatycznych w praktyce ekonomii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słuchaczom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</si>
  <si>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polski / obcy</t>
  </si>
  <si>
    <t>Metodyka pisania prac dyplomowych</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</si>
  <si>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</si>
  <si>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*Carnegie D., Jak zdobyć przyjaciół i zjednać sobie ludzi", wyd. Studio Emka
*Leary M., Wywieranie wrażenia, strategie autoprezentacji</t>
  </si>
  <si>
    <t>* Frankfort L., Fanning P, "Mistrz ciętej riposty" Wyd. Sensus
* Batko A., "Sztuka perswazji, czyli język wpływu i manipulacji", wyd. Helion</t>
  </si>
  <si>
    <t>zal. bez oceny</t>
  </si>
  <si>
    <t>niedostateczny &lt; 51%</t>
  </si>
  <si>
    <t>2020/2021</t>
  </si>
  <si>
    <t>Zarządzanie procesowe i logistyka w organizacji</t>
  </si>
  <si>
    <t>Podejście procesowe we współczesnych koncepcjach zarządzania.
Istota zarządzania procesowego. Procesy główne i pomocnicze. 
Odzwierciedlenie zarządzania procesowego w ujęciu logistycznym. Logistyka a zarządzania procesowe. Główne procesy logistyczne. 
Ujęcie procesowe w zakresie zaopatrzenia, produkvji, dystrybucji, obsługi klienta i recyklingu.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</si>
  <si>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
5. Coyle, J. J., Bardi, E. J., Langley, J. C. J., &amp; Zarządzanie Logistyczne, W. (2012). PWE.; Harrison, A., &amp; van Hoek, R. (2010). 
6. Zarządzanie logistyką, Polskie Wydawnictwo Ekonomiczne, Warszawa.</t>
  </si>
  <si>
    <t>zna, rozumie i opisuje sposoby analizy i oceny procesów, w tym narzędzia wspomagajace podejmowanie decyzji. Zna i rozumie istotę zarządzania procesowego w ujęciu logistyczym, w zakresie realizacji procesów zaopatrzenia, produkcji, dystrybucji, obsługi klienta i recyklinu.</t>
  </si>
  <si>
    <t xml:space="preserve">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
Istota jakości w ujęciu logistyczym. 
Narzędzia analizy logistycznej wspomagające zarządzanie jakością. 
MUDA i sposoby jej eliminacji, Dom jakości i FMEA. Normalizacja i certyfikacja jakości. </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</si>
  <si>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
6. Gliwice, Frąś, J. (2015). Normalizacja i zarządzanie jakością w logistyce. Wydawnictwo Politechniki Poznańskiej. Biesok, G. (2013). 
7. Zarządzanie jakością w logistyce. Wydawnictwo Naukowe Akademii Techniczno-Humanistycznej.</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</si>
  <si>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
4. 2005 Bozarth, C., &amp; Handfield, R. B. (2007). Wprowadzenie do zarządzania operacjami i łańcuchem dostaw. Helion, Gliwice,</t>
  </si>
  <si>
    <t xml:space="preserve">zna podstawowe pojęcia jakości i zarządzania jakością. Zna narzędzia jakości i sposoby ich wdrożenia w przedsiębiorstwach. </t>
  </si>
  <si>
    <t>niestacjonarne</t>
  </si>
  <si>
    <t>zna podstawowe źródła prawa.</t>
  </si>
  <si>
    <t xml:space="preserve">zna i rozumie przebieg i etapy procesu rejestrowania firmy w kontekście aspektów formalno-prawnych tworzenia podmiotów gospodarczych w różnych formach organizacyjnych i własnościowych. </t>
  </si>
  <si>
    <t>zna i rozumie główne aspekty prawa gospodarczego i cywilnego, determinujące formę i model biznesu. rozpoznaje adekwatne elementy prawa obrotu gospodarczego, prawa pracy i prawa cywilnego w kontekście potrzeb funkcjonowania podmiotu.</t>
  </si>
  <si>
    <t>zna sposoby rozstrzygania sporów gospodarczych.</t>
  </si>
  <si>
    <t>potrafi określić zasady wejścia w życie, obowiązywania i derogacji aktów prawnych.</t>
  </si>
  <si>
    <t>potrafi dokonać wyboru optymalnej formy organizacyjno-prawnej przedsięwzięcia biznesowego oraz przeprowadzić proces rejestracji i zakończenia działalności podmiotu gospodarczego.</t>
  </si>
  <si>
    <t>potrafi przygotować zarys umowy dotyczącą  działalności gospodarczej.</t>
  </si>
  <si>
    <t>jest gotów do podjęcia wyzwania zarejestrowania nowego podmiotu gospodarczego w odpowiedniej formie i procedurze oraz prowadzenia go.</t>
  </si>
  <si>
    <t>1/ Prawo i jego źródła. Akty prawne i zasady ich obowiązywania. 
2/ Podstawy prawa cywilnego. 
3/ Umowa w działalności gospodarczej. 
4/ Pojęcie prawa gospodarczego. Źródła prawa gospodarczego.
5/ Działalność gospodarcza. Rozpoczynanie działalności gospodarczej.  Obowiązki przedsiębiorcy.
6/ Formy organizacyjno-prawne prowadzenia działalności gospodarczej. Spółki. 
7/ Systemy ewidencyjne i rejestracyjne przedsiębiorców.
8/ Działalność gospodarcza wolna, regulowana, objęta zezwoleniem, działalność koncesjonowana. 
9/ Kontrola podejmowania i wykonywania działalności gospodarczej.
10/ Przyczyny zakończenie działalności.
11/ Rozstrzyganie sporów gospodarczych. 
12/ Elementy prawa pracy.</t>
  </si>
  <si>
    <t>Katner Wojciech J., Prawo gospodarcze i handlowe. Wolters Kluwer 2018
(red.)  Olszewski Jan, Prawo gospodarcze. Kompendium. C.H. Beck 2019
Gospodarek Jerzy, Prawo gospodarcze dla ekonomistów i nie tylko. Oficyna wydawnicza SGH, 2019.
Ustawa z dnia 6 marca 2018 prawo przedsiębiorców – wersja aktualna.</t>
  </si>
  <si>
    <t xml:space="preserve">Nowak Maciej J., Podstawy prawa w Polsce : prawo dla nieprawników, CeDeWu, 2018; 
Gnela B., Prawo handlowe dla ekonomistów , Wolters Kluwer 2019
Oktaba Robert, Prawo podatkowe, C.H. Beck,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</si>
</sst>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3"/>
      <name val="Century Gothic"/>
      <family val="2"/>
      <charset val="238"/>
    </font>
    <font>
      <sz val="10"/>
      <color theme="1"/>
      <name val="Century Gothic"/>
      <family val="2"/>
      <charset val="238"/>
    </font>
    <font>
      <i/>
      <sz val="11"/>
      <color theme="5" tint="-0.499984740745262"/>
      <name val="Calibri"/>
      <family val="2"/>
      <charset val="238"/>
      <scheme val="minor"/>
    </font>
    <font>
      <b/>
      <i/>
      <u/>
      <sz val="11"/>
      <color theme="4" tint="-0.499984740745262"/>
      <name val="Century Gothic"/>
      <family val="2"/>
      <charset val="238"/>
    </font>
    <font>
      <b/>
      <i/>
      <u/>
      <sz val="12"/>
      <color theme="4" tint="-0.499984740745262"/>
      <name val="Century Gothic"/>
      <family val="2"/>
      <charset val="238"/>
    </font>
    <font>
      <b/>
      <u/>
      <sz val="12"/>
      <name val="Calibri"/>
      <family val="2"/>
      <charset val="238"/>
      <scheme val="minor"/>
    </font>
    <font>
      <b/>
      <i/>
      <u/>
      <sz val="12"/>
      <name val="Calibri"/>
      <family val="2"/>
      <charset val="238"/>
      <scheme val="minor"/>
    </font>
    <font>
      <b/>
      <sz val="18"/>
      <color rgb="FF0094C8"/>
      <name val="Calibri"/>
      <family val="2"/>
      <charset val="238"/>
      <scheme val="minor"/>
    </font>
    <font>
      <b/>
      <sz val="16"/>
      <color rgb="FFBC043D"/>
      <name val="Calibri"/>
      <family val="2"/>
      <charset val="238"/>
      <scheme val="minor"/>
    </font>
    <font>
      <sz val="11"/>
      <color rgb="FFBC043D"/>
      <name val="Calibri"/>
      <family val="2"/>
      <charset val="238"/>
      <scheme val="minor"/>
    </font>
    <font>
      <b/>
      <sz val="14"/>
      <color rgb="FFBC043D"/>
      <name val="Calibri"/>
      <family val="2"/>
      <charset val="238"/>
      <scheme val="minor"/>
    </font>
    <font>
      <sz val="11"/>
      <color theme="1"/>
      <name val="Calibri"/>
      <family val="2"/>
      <charset val="238"/>
      <scheme val="minor"/>
    </font>
  </fonts>
  <fills count="2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BDBDFF"/>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8BFF8B"/>
        <bgColor indexed="64"/>
      </patternFill>
    </fill>
    <fill>
      <patternFill patternType="solid">
        <fgColor rgb="FFD1FB37"/>
        <bgColor indexed="64"/>
      </patternFill>
    </fill>
    <fill>
      <patternFill patternType="solid">
        <fgColor rgb="FFF5B88F"/>
        <bgColor indexed="64"/>
      </patternFill>
    </fill>
    <fill>
      <patternFill patternType="solid">
        <fgColor rgb="FFC9C9FF"/>
        <bgColor indexed="64"/>
      </patternFill>
    </fill>
    <fill>
      <patternFill patternType="solid">
        <fgColor rgb="FFE7E7FF"/>
        <bgColor indexed="64"/>
      </patternFill>
    </fill>
    <fill>
      <patternFill patternType="solid">
        <fgColor rgb="FFFFFF43"/>
        <bgColor indexed="64"/>
      </patternFill>
    </fill>
    <fill>
      <patternFill patternType="solid">
        <fgColor rgb="FFB9B9FF"/>
        <bgColor indexed="64"/>
      </patternFill>
    </fill>
    <fill>
      <patternFill patternType="solid">
        <fgColor rgb="FFBCD7EE"/>
        <bgColor indexed="64"/>
      </patternFill>
    </fill>
    <fill>
      <patternFill patternType="solid">
        <fgColor rgb="FFC9C9FF"/>
        <bgColor rgb="FF000000"/>
      </patternFill>
    </fill>
    <fill>
      <patternFill patternType="solid">
        <fgColor rgb="FFABABFF"/>
        <bgColor indexed="64"/>
      </patternFill>
    </fill>
    <fill>
      <patternFill patternType="solid">
        <fgColor rgb="FFFFFFFF"/>
        <bgColor rgb="FF000000"/>
      </patternFill>
    </fill>
  </fills>
  <borders count="8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bottom style="hair">
        <color theme="5" tint="-0.499984740745262"/>
      </bottom>
      <diagonal/>
    </border>
    <border>
      <left/>
      <right/>
      <top/>
      <bottom style="hair">
        <color theme="5" tint="-0.499984740745262"/>
      </bottom>
      <diagonal/>
    </border>
    <border>
      <left/>
      <right style="medium">
        <color theme="5" tint="-0.499984740745262"/>
      </right>
      <top/>
      <bottom style="hair">
        <color theme="5" tint="-0.499984740745262"/>
      </bottom>
      <diagonal/>
    </border>
    <border>
      <left style="medium">
        <color theme="5" tint="-0.499984740745262"/>
      </left>
      <right/>
      <top/>
      <bottom style="thin">
        <color theme="5" tint="-0.499984740745262"/>
      </bottom>
      <diagonal/>
    </border>
    <border>
      <left style="medium">
        <color theme="5" tint="-0.499984740745262"/>
      </left>
      <right style="medium">
        <color theme="5" tint="-0.499984740745262"/>
      </right>
      <top/>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right style="medium">
        <color theme="5" tint="-0.499984740745262"/>
      </right>
      <top/>
      <bottom style="medium">
        <color theme="5" tint="-0.499984740745262"/>
      </bottom>
      <diagonal/>
    </border>
  </borders>
  <cellStyleXfs count="4">
    <xf numFmtId="0" fontId="0" fillId="0" borderId="0"/>
    <xf numFmtId="0" fontId="53" fillId="0" borderId="0" applyNumberFormat="0" applyFill="0" applyBorder="0" applyAlignment="0" applyProtection="0"/>
    <xf numFmtId="0" fontId="55" fillId="9" borderId="3" applyFill="0">
      <alignment horizontal="left" vertical="center"/>
    </xf>
    <xf numFmtId="0" fontId="61" fillId="0" borderId="3"/>
  </cellStyleXfs>
  <cellXfs count="570">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9" fillId="3" borderId="1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5" borderId="11" xfId="0" applyFill="1" applyBorder="1" applyProtection="1"/>
    <xf numFmtId="0" fontId="0" fillId="5" borderId="11" xfId="0" applyFill="1" applyBorder="1" applyAlignment="1" applyProtection="1"/>
    <xf numFmtId="0" fontId="8" fillId="3"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5" fillId="0" borderId="10" xfId="0" applyFont="1" applyBorder="1" applyAlignment="1">
      <alignment vertical="center" wrapText="1"/>
    </xf>
    <xf numFmtId="0" fontId="35" fillId="0" borderId="19" xfId="0" applyFont="1" applyBorder="1" applyAlignment="1">
      <alignment vertical="center" wrapText="1"/>
    </xf>
    <xf numFmtId="0" fontId="36" fillId="15"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30" fillId="0" borderId="0" xfId="0" applyFont="1" applyFill="1" applyBorder="1" applyAlignment="1" applyProtection="1">
      <alignment horizontal="center" vertical="center" textRotation="90" wrapText="1"/>
    </xf>
    <xf numFmtId="0" fontId="0" fillId="5" borderId="40" xfId="0" applyFill="1" applyBorder="1" applyAlignment="1" applyProtection="1"/>
    <xf numFmtId="0" fontId="8" fillId="5" borderId="44" xfId="0" applyFont="1" applyFill="1" applyBorder="1" applyAlignment="1" applyProtection="1">
      <alignment horizontal="center" vertical="center"/>
    </xf>
    <xf numFmtId="0" fontId="19" fillId="5" borderId="29" xfId="0" applyFont="1" applyFill="1" applyBorder="1" applyAlignment="1" applyProtection="1">
      <alignment horizontal="center" vertical="center"/>
    </xf>
    <xf numFmtId="0" fontId="19" fillId="5" borderId="52" xfId="0" applyFont="1" applyFill="1" applyBorder="1" applyAlignment="1" applyProtection="1">
      <alignment horizontal="center" vertical="center"/>
    </xf>
    <xf numFmtId="0" fontId="40" fillId="17" borderId="0" xfId="0" applyFont="1" applyFill="1" applyBorder="1" applyAlignment="1">
      <alignment horizontal="center" vertical="center"/>
    </xf>
    <xf numFmtId="0" fontId="38" fillId="0" borderId="0" xfId="0" applyFont="1" applyAlignment="1" applyProtection="1"/>
    <xf numFmtId="0" fontId="5" fillId="0" borderId="0" xfId="0" applyFont="1" applyProtection="1"/>
    <xf numFmtId="0" fontId="8" fillId="3"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8" fillId="7" borderId="11" xfId="0" applyFont="1" applyFill="1" applyBorder="1" applyAlignment="1" applyProtection="1">
      <alignment horizontal="center" vertical="center"/>
    </xf>
    <xf numFmtId="0" fontId="8" fillId="9"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5" borderId="44" xfId="0" applyFont="1" applyFill="1" applyBorder="1" applyAlignment="1" applyProtection="1">
      <alignment horizontal="left" vertical="top"/>
    </xf>
    <xf numFmtId="0" fontId="17" fillId="5" borderId="29" xfId="0" applyFont="1" applyFill="1" applyBorder="1" applyAlignment="1" applyProtection="1">
      <alignment horizontal="left" vertical="top"/>
    </xf>
    <xf numFmtId="0" fontId="0" fillId="5" borderId="52" xfId="0" applyFill="1" applyBorder="1" applyProtection="1"/>
    <xf numFmtId="0" fontId="8" fillId="3"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3" fillId="13" borderId="10"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10" fillId="0" borderId="0" xfId="0" applyFont="1" applyFill="1" applyAlignment="1" applyProtection="1">
      <alignment vertical="center"/>
    </xf>
    <xf numFmtId="0" fontId="23" fillId="27" borderId="10" xfId="0" applyFont="1" applyFill="1" applyBorder="1" applyAlignment="1" applyProtection="1">
      <alignment horizontal="center" vertical="center"/>
    </xf>
    <xf numFmtId="0" fontId="10" fillId="27" borderId="10" xfId="0" applyFont="1" applyFill="1" applyBorder="1" applyAlignment="1" applyProtection="1">
      <alignment horizontal="center" vertical="center"/>
    </xf>
    <xf numFmtId="0" fontId="20" fillId="0" borderId="0" xfId="0" applyFont="1" applyProtection="1"/>
    <xf numFmtId="0" fontId="32" fillId="0" borderId="0" xfId="0" applyFont="1" applyProtection="1"/>
    <xf numFmtId="0" fontId="0" fillId="0" borderId="0" xfId="0" applyAlignment="1" applyProtection="1">
      <alignment horizontal="center"/>
    </xf>
    <xf numFmtId="0" fontId="1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3" fillId="0" borderId="3" xfId="0" applyFont="1" applyFill="1" applyBorder="1" applyAlignment="1" applyProtection="1">
      <alignment horizontal="center" vertical="center" wrapText="1"/>
    </xf>
    <xf numFmtId="0" fontId="33" fillId="0" borderId="3" xfId="0" applyFont="1" applyBorder="1" applyAlignment="1" applyProtection="1">
      <alignment horizontal="center" vertical="center" wrapText="1"/>
    </xf>
    <xf numFmtId="0" fontId="4" fillId="7" borderId="3" xfId="0" applyFont="1" applyFill="1" applyBorder="1" applyAlignment="1" applyProtection="1">
      <alignment horizontal="center"/>
    </xf>
    <xf numFmtId="0" fontId="4" fillId="7" borderId="3" xfId="0" applyFont="1" applyFill="1" applyBorder="1" applyAlignment="1" applyProtection="1">
      <alignment horizontal="left"/>
    </xf>
    <xf numFmtId="0" fontId="2" fillId="7" borderId="3" xfId="0" applyFont="1" applyFill="1" applyBorder="1" applyAlignment="1" applyProtection="1">
      <alignment horizontal="center"/>
    </xf>
    <xf numFmtId="0" fontId="5" fillId="0" borderId="3" xfId="0" applyFont="1" applyBorder="1" applyAlignment="1" applyProtection="1">
      <alignment horizontal="right"/>
    </xf>
    <xf numFmtId="0" fontId="0" fillId="0" borderId="3" xfId="0" applyBorder="1" applyAlignment="1" applyProtection="1">
      <alignment horizontal="center"/>
    </xf>
    <xf numFmtId="0" fontId="0" fillId="2" borderId="3" xfId="0" applyFill="1" applyBorder="1" applyAlignment="1" applyProtection="1">
      <alignment horizontal="center"/>
    </xf>
    <xf numFmtId="0" fontId="5" fillId="0" borderId="3" xfId="0" applyFont="1" applyFill="1" applyBorder="1" applyAlignment="1" applyProtection="1">
      <alignment horizontal="right"/>
    </xf>
    <xf numFmtId="0" fontId="4" fillId="23" borderId="3" xfId="0" applyFont="1" applyFill="1" applyBorder="1" applyAlignment="1" applyProtection="1">
      <alignment horizontal="center"/>
    </xf>
    <xf numFmtId="0" fontId="4" fillId="23" borderId="3" xfId="0" applyFont="1" applyFill="1" applyBorder="1" applyProtection="1"/>
    <xf numFmtId="0" fontId="5" fillId="23" borderId="3" xfId="0" applyFont="1" applyFill="1" applyBorder="1" applyAlignment="1" applyProtection="1">
      <alignment horizontal="center"/>
    </xf>
    <xf numFmtId="0" fontId="2" fillId="23" borderId="3" xfId="0" applyFont="1" applyFill="1" applyBorder="1" applyAlignment="1" applyProtection="1">
      <alignment horizontal="center"/>
    </xf>
    <xf numFmtId="0" fontId="4" fillId="11" borderId="3" xfId="0" applyFont="1" applyFill="1" applyBorder="1" applyAlignment="1" applyProtection="1">
      <alignment horizontal="center"/>
    </xf>
    <xf numFmtId="0" fontId="2" fillId="11" borderId="3" xfId="0" applyFont="1" applyFill="1" applyBorder="1" applyAlignment="1" applyProtection="1">
      <alignment horizontal="center"/>
    </xf>
    <xf numFmtId="0" fontId="4" fillId="24" borderId="3" xfId="0" applyFont="1" applyFill="1" applyBorder="1" applyAlignment="1" applyProtection="1">
      <alignment horizontal="center"/>
    </xf>
    <xf numFmtId="0" fontId="4" fillId="24" borderId="3" xfId="0" applyFont="1" applyFill="1" applyBorder="1" applyProtection="1"/>
    <xf numFmtId="0" fontId="5" fillId="24" borderId="3" xfId="0" applyFont="1" applyFill="1" applyBorder="1" applyAlignment="1" applyProtection="1">
      <alignment horizontal="center"/>
    </xf>
    <xf numFmtId="0" fontId="4" fillId="9" borderId="3" xfId="0" applyFont="1" applyFill="1" applyBorder="1" applyAlignment="1" applyProtection="1">
      <alignment horizontal="center"/>
    </xf>
    <xf numFmtId="0" fontId="2" fillId="9"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4" borderId="3" xfId="0" applyFont="1" applyFill="1" applyBorder="1" applyAlignment="1" applyProtection="1">
      <alignment horizontal="center" vertical="center"/>
    </xf>
    <xf numFmtId="0" fontId="2" fillId="14"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Alignment="1" applyProtection="1">
      <alignment horizontal="center"/>
    </xf>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vertical="center"/>
    </xf>
    <xf numFmtId="0" fontId="2" fillId="10" borderId="3" xfId="0" applyFont="1" applyFill="1" applyBorder="1" applyAlignment="1" applyProtection="1">
      <alignment horizontal="center" vertical="center"/>
    </xf>
    <xf numFmtId="0" fontId="0" fillId="0" borderId="7" xfId="0" applyBorder="1" applyAlignment="1" applyProtection="1">
      <alignment horizontal="center"/>
    </xf>
    <xf numFmtId="0" fontId="5" fillId="2" borderId="3" xfId="0" applyFont="1" applyFill="1" applyBorder="1" applyAlignment="1" applyProtection="1">
      <alignment horizontal="right"/>
    </xf>
    <xf numFmtId="0" fontId="4" fillId="25" borderId="3" xfId="0" applyFont="1" applyFill="1" applyBorder="1" applyAlignment="1" applyProtection="1">
      <alignment horizontal="center"/>
    </xf>
    <xf numFmtId="0" fontId="4" fillId="25" borderId="3" xfId="0" applyFont="1" applyFill="1" applyBorder="1" applyProtection="1"/>
    <xf numFmtId="0" fontId="5" fillId="25" borderId="3" xfId="0" applyFont="1" applyFill="1" applyBorder="1" applyProtection="1"/>
    <xf numFmtId="0" fontId="2" fillId="25"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4" fillId="12" borderId="8" xfId="0" applyFont="1" applyFill="1" applyBorder="1" applyAlignment="1" applyProtection="1">
      <alignment horizontal="center"/>
    </xf>
    <xf numFmtId="0" fontId="2" fillId="12" borderId="8"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Protection="1"/>
    <xf numFmtId="0" fontId="2" fillId="19" borderId="3" xfId="0" applyFont="1" applyFill="1" applyBorder="1" applyAlignment="1" applyProtection="1">
      <alignment horizontal="center"/>
    </xf>
    <xf numFmtId="0" fontId="34" fillId="8" borderId="3" xfId="0" applyFont="1" applyFill="1" applyBorder="1" applyAlignment="1" applyProtection="1">
      <alignment horizontal="center"/>
    </xf>
    <xf numFmtId="0" fontId="4" fillId="8" borderId="3" xfId="0" applyFont="1" applyFill="1" applyBorder="1" applyProtection="1"/>
    <xf numFmtId="0" fontId="8" fillId="14" borderId="11" xfId="0" applyFont="1" applyFill="1" applyBorder="1" applyAlignment="1" applyProtection="1">
      <alignment horizontal="center" vertical="center"/>
    </xf>
    <xf numFmtId="0" fontId="0" fillId="0" borderId="0" xfId="0" applyFill="1" applyBorder="1" applyProtection="1"/>
    <xf numFmtId="0" fontId="0" fillId="5" borderId="41" xfId="0" applyFill="1" applyBorder="1" applyProtection="1"/>
    <xf numFmtId="0" fontId="5" fillId="7" borderId="3" xfId="0" applyFont="1" applyFill="1" applyBorder="1" applyAlignment="1" applyProtection="1">
      <alignment horizontal="center"/>
    </xf>
    <xf numFmtId="0" fontId="5" fillId="0" borderId="3" xfId="0" applyFont="1" applyBorder="1" applyAlignment="1" applyProtection="1">
      <alignment horizontal="center"/>
    </xf>
    <xf numFmtId="0" fontId="5" fillId="2" borderId="3" xfId="0" applyFont="1" applyFill="1" applyBorder="1" applyAlignment="1" applyProtection="1">
      <alignment horizontal="left"/>
    </xf>
    <xf numFmtId="0" fontId="5" fillId="2" borderId="3" xfId="0" applyFont="1" applyFill="1" applyBorder="1" applyAlignment="1" applyProtection="1">
      <alignment horizontal="center"/>
    </xf>
    <xf numFmtId="0" fontId="15"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31" fillId="2" borderId="3" xfId="0" applyFont="1" applyFill="1" applyBorder="1" applyAlignment="1" applyProtection="1">
      <alignment horizontal="center"/>
    </xf>
    <xf numFmtId="0" fontId="5" fillId="11" borderId="3" xfId="0" applyFont="1" applyFill="1" applyBorder="1" applyAlignment="1" applyProtection="1">
      <alignment horizontal="center"/>
    </xf>
    <xf numFmtId="0" fontId="5" fillId="0" borderId="3" xfId="0" applyFont="1" applyFill="1" applyBorder="1" applyAlignment="1" applyProtection="1">
      <alignment horizontal="center"/>
    </xf>
    <xf numFmtId="0" fontId="6" fillId="0" borderId="4" xfId="0" applyFont="1" applyBorder="1" applyAlignment="1" applyProtection="1">
      <alignment horizontal="center"/>
    </xf>
    <xf numFmtId="0" fontId="5" fillId="9" borderId="3" xfId="0" applyFont="1" applyFill="1" applyBorder="1" applyAlignment="1" applyProtection="1">
      <alignment horizontal="center"/>
    </xf>
    <xf numFmtId="0" fontId="5" fillId="14" borderId="3" xfId="0" applyFont="1" applyFill="1" applyBorder="1" applyAlignment="1" applyProtection="1">
      <alignment horizontal="center" vertical="center" wrapText="1"/>
    </xf>
    <xf numFmtId="0" fontId="5" fillId="2" borderId="3" xfId="0" applyFont="1" applyFill="1" applyBorder="1" applyProtection="1"/>
    <xf numFmtId="0" fontId="5" fillId="10" borderId="3" xfId="0" applyFont="1" applyFill="1" applyBorder="1" applyAlignment="1" applyProtection="1">
      <alignment horizontal="center" vertical="center" wrapText="1"/>
    </xf>
    <xf numFmtId="0" fontId="5" fillId="12" borderId="3" xfId="0" applyFont="1" applyFill="1" applyBorder="1" applyAlignment="1" applyProtection="1">
      <alignment horizontal="center" vertical="center" wrapText="1"/>
    </xf>
    <xf numFmtId="0" fontId="31" fillId="0" borderId="3" xfId="0" applyFont="1" applyBorder="1" applyProtection="1"/>
    <xf numFmtId="0" fontId="5" fillId="2" borderId="8" xfId="0" applyFont="1" applyFill="1" applyBorder="1" applyAlignment="1" applyProtection="1">
      <alignment horizontal="center"/>
    </xf>
    <xf numFmtId="0" fontId="4" fillId="12" borderId="3" xfId="0" applyFont="1" applyFill="1" applyBorder="1" applyAlignment="1" applyProtection="1">
      <alignment horizontal="left"/>
    </xf>
    <xf numFmtId="0" fontId="5" fillId="12" borderId="8" xfId="0" applyFont="1" applyFill="1" applyBorder="1" applyAlignment="1" applyProtection="1">
      <alignment horizontal="center"/>
    </xf>
    <xf numFmtId="0" fontId="5" fillId="0" borderId="3" xfId="0" applyFont="1" applyBorder="1" applyAlignment="1" applyProtection="1">
      <alignment horizontal="left" wrapText="1"/>
    </xf>
    <xf numFmtId="0" fontId="31" fillId="0" borderId="3" xfId="0" applyFont="1" applyBorder="1" applyAlignment="1" applyProtection="1">
      <alignment horizontal="center"/>
    </xf>
    <xf numFmtId="0" fontId="53" fillId="21" borderId="38" xfId="1" applyFill="1" applyBorder="1" applyAlignment="1" applyProtection="1">
      <alignment vertical="center"/>
    </xf>
    <xf numFmtId="0" fontId="53" fillId="21" borderId="38" xfId="1" applyFill="1" applyBorder="1" applyAlignment="1" applyProtection="1">
      <alignment vertical="center" wrapText="1"/>
    </xf>
    <xf numFmtId="0" fontId="8" fillId="3" borderId="73" xfId="0" applyFont="1" applyFill="1" applyBorder="1" applyAlignment="1" applyProtection="1">
      <alignment horizontal="center" vertical="center"/>
    </xf>
    <xf numFmtId="0" fontId="18" fillId="7" borderId="37" xfId="0" applyFont="1" applyFill="1" applyBorder="1" applyAlignment="1" applyProtection="1">
      <alignment horizontal="center" vertical="center" wrapText="1"/>
    </xf>
    <xf numFmtId="0" fontId="18" fillId="7" borderId="39" xfId="0" applyFont="1" applyFill="1" applyBorder="1" applyAlignment="1" applyProtection="1">
      <alignment horizontal="center" vertical="center" wrapText="1"/>
    </xf>
    <xf numFmtId="0" fontId="18" fillId="14" borderId="37" xfId="0" applyFont="1" applyFill="1" applyBorder="1" applyAlignment="1" applyProtection="1">
      <alignment horizontal="center" vertical="center" wrapText="1"/>
    </xf>
    <xf numFmtId="0" fontId="18" fillId="14" borderId="39" xfId="0" applyFont="1" applyFill="1" applyBorder="1" applyAlignment="1" applyProtection="1">
      <alignment horizontal="center" vertical="center" wrapText="1"/>
    </xf>
    <xf numFmtId="0" fontId="18" fillId="9" borderId="37" xfId="0" applyFont="1" applyFill="1" applyBorder="1" applyAlignment="1" applyProtection="1">
      <alignment horizontal="center" vertical="center" wrapText="1"/>
    </xf>
    <xf numFmtId="0" fontId="18" fillId="9" borderId="39" xfId="0" applyFont="1" applyFill="1" applyBorder="1" applyAlignment="1" applyProtection="1">
      <alignment horizontal="center" vertical="center" wrapText="1"/>
    </xf>
    <xf numFmtId="0" fontId="18" fillId="11" borderId="37" xfId="0" applyFont="1" applyFill="1" applyBorder="1" applyAlignment="1" applyProtection="1">
      <alignment horizontal="center" vertical="center" wrapText="1"/>
    </xf>
    <xf numFmtId="0" fontId="18" fillId="11" borderId="38" xfId="0" applyFont="1" applyFill="1" applyBorder="1" applyAlignment="1" applyProtection="1">
      <alignment horizontal="center" vertical="center" wrapText="1"/>
    </xf>
    <xf numFmtId="0" fontId="18" fillId="11" borderId="39" xfId="0" applyFont="1" applyFill="1" applyBorder="1" applyAlignment="1" applyProtection="1">
      <alignment horizontal="center" vertical="center" wrapText="1"/>
    </xf>
    <xf numFmtId="0" fontId="18" fillId="12" borderId="37" xfId="0" applyFont="1" applyFill="1" applyBorder="1" applyAlignment="1" applyProtection="1">
      <alignment horizontal="center" vertical="center" wrapText="1"/>
    </xf>
    <xf numFmtId="0" fontId="18" fillId="12" borderId="38" xfId="0" applyFont="1" applyFill="1" applyBorder="1" applyAlignment="1" applyProtection="1">
      <alignment horizontal="center" vertical="center" wrapText="1"/>
    </xf>
    <xf numFmtId="0" fontId="18" fillId="12" borderId="47" xfId="0" applyFont="1" applyFill="1" applyBorder="1" applyAlignment="1" applyProtection="1">
      <alignment horizontal="center" vertical="center" wrapText="1"/>
    </xf>
    <xf numFmtId="0" fontId="54" fillId="7" borderId="38" xfId="1" applyFont="1" applyFill="1" applyBorder="1" applyAlignment="1" applyProtection="1">
      <alignment horizontal="center" vertical="center"/>
    </xf>
    <xf numFmtId="0" fontId="54" fillId="14" borderId="38" xfId="1" applyFont="1" applyFill="1" applyBorder="1" applyAlignment="1" applyProtection="1">
      <alignment horizontal="right" vertical="center"/>
    </xf>
    <xf numFmtId="0" fontId="54" fillId="9" borderId="38" xfId="1" applyFont="1" applyFill="1" applyBorder="1" applyAlignment="1" applyProtection="1">
      <alignment horizontal="center" vertical="center"/>
    </xf>
    <xf numFmtId="0" fontId="54" fillId="12" borderId="38" xfId="1" applyFont="1" applyFill="1" applyBorder="1" applyAlignment="1" applyProtection="1">
      <alignment horizontal="center" vertical="center"/>
    </xf>
    <xf numFmtId="0" fontId="54" fillId="11" borderId="38" xfId="1" applyFont="1" applyFill="1" applyBorder="1" applyAlignment="1" applyProtection="1">
      <alignment horizontal="center" vertical="center"/>
    </xf>
    <xf numFmtId="0" fontId="4" fillId="11" borderId="3" xfId="0" applyFont="1" applyFill="1" applyBorder="1" applyAlignment="1" applyProtection="1">
      <alignment horizontal="center" vertical="center"/>
    </xf>
    <xf numFmtId="0" fontId="5" fillId="11" borderId="3" xfId="0" applyFont="1" applyFill="1" applyBorder="1" applyAlignment="1" applyProtection="1">
      <alignment horizontal="center" vertical="center" wrapText="1"/>
    </xf>
    <xf numFmtId="0" fontId="2" fillId="11" borderId="3" xfId="0" applyFont="1" applyFill="1" applyBorder="1" applyAlignment="1" applyProtection="1">
      <alignment horizontal="center" vertical="center"/>
    </xf>
    <xf numFmtId="0" fontId="4" fillId="9" borderId="3" xfId="0" applyFont="1" applyFill="1" applyBorder="1" applyAlignment="1" applyProtection="1">
      <alignment horizontal="center" vertical="center"/>
    </xf>
    <xf numFmtId="0" fontId="2" fillId="9" borderId="3" xfId="0" applyFont="1" applyFill="1" applyBorder="1" applyAlignment="1" applyProtection="1">
      <alignment horizontal="center" vertical="center"/>
    </xf>
    <xf numFmtId="0" fontId="5" fillId="9" borderId="3" xfId="0" applyFont="1" applyFill="1" applyBorder="1" applyAlignment="1" applyProtection="1">
      <alignment horizontal="center" vertical="center" wrapText="1"/>
    </xf>
    <xf numFmtId="0" fontId="58" fillId="0" borderId="0" xfId="0" applyFont="1" applyProtection="1"/>
    <xf numFmtId="0" fontId="59" fillId="0" borderId="0" xfId="0" applyFont="1" applyProtection="1"/>
    <xf numFmtId="0" fontId="60" fillId="0" borderId="0" xfId="0" applyFont="1" applyProtection="1"/>
    <xf numFmtId="0" fontId="8" fillId="3" borderId="50" xfId="0" applyFont="1" applyFill="1" applyBorder="1" applyAlignment="1" applyProtection="1">
      <alignment horizontal="center" vertical="center"/>
    </xf>
    <xf numFmtId="0" fontId="18" fillId="7" borderId="34" xfId="0" applyFont="1" applyFill="1" applyBorder="1" applyAlignment="1" applyProtection="1">
      <alignment horizontal="center" vertical="center" wrapText="1"/>
    </xf>
    <xf numFmtId="0" fontId="54" fillId="7" borderId="35" xfId="1" applyFont="1" applyFill="1" applyBorder="1" applyAlignment="1" applyProtection="1">
      <alignment horizontal="center" vertical="center"/>
    </xf>
    <xf numFmtId="0" fontId="18" fillId="7"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54" fillId="14" borderId="35" xfId="1" applyFont="1" applyFill="1" applyBorder="1" applyAlignment="1" applyProtection="1">
      <alignment horizontal="right" vertical="center"/>
    </xf>
    <xf numFmtId="0" fontId="18" fillId="14" borderId="36" xfId="0" applyFont="1" applyFill="1" applyBorder="1" applyAlignment="1" applyProtection="1">
      <alignment horizontal="center" vertical="center" wrapText="1"/>
    </xf>
    <xf numFmtId="0" fontId="18" fillId="9" borderId="34" xfId="0" applyFont="1" applyFill="1" applyBorder="1" applyAlignment="1" applyProtection="1">
      <alignment horizontal="center" vertical="center" wrapText="1"/>
    </xf>
    <xf numFmtId="0" fontId="54" fillId="9" borderId="35" xfId="1" applyFont="1" applyFill="1" applyBorder="1" applyAlignment="1" applyProtection="1">
      <alignment horizontal="center" vertical="center"/>
    </xf>
    <xf numFmtId="0" fontId="18" fillId="9" borderId="36" xfId="0" applyFont="1" applyFill="1" applyBorder="1" applyAlignment="1" applyProtection="1">
      <alignment horizontal="center" vertical="center" wrapText="1"/>
    </xf>
    <xf numFmtId="0" fontId="18" fillId="11" borderId="34" xfId="0" applyFont="1" applyFill="1" applyBorder="1" applyAlignment="1" applyProtection="1">
      <alignment horizontal="center" vertical="center" wrapText="1"/>
    </xf>
    <xf numFmtId="0" fontId="54" fillId="11" borderId="35" xfId="1" applyFont="1" applyFill="1" applyBorder="1" applyAlignment="1" applyProtection="1">
      <alignment horizontal="center" vertical="center"/>
    </xf>
    <xf numFmtId="0" fontId="18" fillId="11" borderId="35" xfId="0" applyFont="1" applyFill="1" applyBorder="1" applyAlignment="1" applyProtection="1">
      <alignment horizontal="center" vertical="center" wrapText="1"/>
    </xf>
    <xf numFmtId="0" fontId="18" fillId="11"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4" fillId="12" borderId="35" xfId="1" applyFont="1" applyFill="1" applyBorder="1" applyAlignment="1" applyProtection="1">
      <alignment horizontal="center" vertical="center"/>
    </xf>
    <xf numFmtId="0" fontId="18" fillId="12" borderId="35" xfId="0" applyFont="1" applyFill="1" applyBorder="1" applyAlignment="1" applyProtection="1">
      <alignment horizontal="center" vertical="center" wrapText="1"/>
    </xf>
    <xf numFmtId="0" fontId="18" fillId="12" borderId="83" xfId="0" applyFont="1" applyFill="1" applyBorder="1" applyAlignment="1" applyProtection="1">
      <alignment horizontal="center" vertical="center" wrapText="1"/>
    </xf>
    <xf numFmtId="0" fontId="53" fillId="7" borderId="35" xfId="1" applyFill="1" applyBorder="1" applyAlignment="1" applyProtection="1">
      <alignment horizontal="center" vertical="center"/>
    </xf>
    <xf numFmtId="0" fontId="53" fillId="14" borderId="35" xfId="1" applyFill="1" applyBorder="1" applyAlignment="1" applyProtection="1">
      <alignment horizontal="right" vertical="center"/>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38" fillId="3" borderId="10"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53" fillId="21" borderId="37" xfId="1" applyFill="1" applyBorder="1" applyAlignment="1" applyProtection="1">
      <alignment vertical="center" wrapText="1"/>
    </xf>
    <xf numFmtId="0" fontId="53" fillId="21" borderId="47" xfId="1" applyFill="1" applyBorder="1" applyAlignment="1" applyProtection="1">
      <alignment vertical="center" wrapText="1"/>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57" fillId="0" borderId="5" xfId="0" applyFont="1" applyBorder="1" applyAlignment="1" applyProtection="1">
      <alignment horizontal="center"/>
    </xf>
    <xf numFmtId="0" fontId="57" fillId="0" borderId="6" xfId="0" applyFont="1" applyBorder="1" applyAlignment="1" applyProtection="1">
      <alignment horizontal="center"/>
    </xf>
    <xf numFmtId="0" fontId="3" fillId="7" borderId="7" xfId="0" applyFont="1" applyFill="1" applyBorder="1" applyAlignment="1" applyProtection="1">
      <alignment horizontal="center" vertical="center"/>
    </xf>
    <xf numFmtId="0" fontId="3" fillId="7" borderId="79" xfId="0" applyFont="1" applyFill="1" applyBorder="1" applyAlignment="1" applyProtection="1">
      <alignment horizontal="center" vertical="center"/>
    </xf>
    <xf numFmtId="0" fontId="3" fillId="7" borderId="8" xfId="0" applyFont="1" applyFill="1" applyBorder="1" applyAlignment="1" applyProtection="1">
      <alignment horizontal="center" vertical="center"/>
    </xf>
    <xf numFmtId="0" fontId="3" fillId="11" borderId="7" xfId="0" applyFont="1" applyFill="1" applyBorder="1" applyAlignment="1" applyProtection="1">
      <alignment horizontal="center" vertical="center"/>
    </xf>
    <xf numFmtId="0" fontId="3" fillId="11" borderId="79" xfId="0" applyFont="1" applyFill="1" applyBorder="1" applyAlignment="1" applyProtection="1">
      <alignment horizontal="center" vertical="center"/>
    </xf>
    <xf numFmtId="0" fontId="3" fillId="11" borderId="8" xfId="0" applyFont="1" applyFill="1" applyBorder="1" applyAlignment="1" applyProtection="1">
      <alignment horizontal="center" vertical="center"/>
    </xf>
    <xf numFmtId="0" fontId="3" fillId="9" borderId="3" xfId="0" applyFont="1" applyFill="1" applyBorder="1" applyAlignment="1" applyProtection="1">
      <alignment horizontal="center" vertical="center"/>
    </xf>
    <xf numFmtId="0" fontId="4" fillId="24" borderId="5" xfId="0" applyFont="1" applyFill="1" applyBorder="1" applyAlignment="1" applyProtection="1">
      <alignment horizontal="center"/>
    </xf>
    <xf numFmtId="0" fontId="4" fillId="24" borderId="6" xfId="0" applyFont="1" applyFill="1" applyBorder="1" applyAlignment="1" applyProtection="1">
      <alignment horizontal="center"/>
    </xf>
    <xf numFmtId="0" fontId="4" fillId="23" borderId="5" xfId="0" applyFont="1" applyFill="1" applyBorder="1" applyAlignment="1" applyProtection="1">
      <alignment horizontal="center"/>
    </xf>
    <xf numFmtId="0" fontId="4" fillId="23" borderId="6" xfId="0" applyFont="1" applyFill="1" applyBorder="1" applyAlignment="1" applyProtection="1">
      <alignment horizontal="center"/>
    </xf>
    <xf numFmtId="0" fontId="3" fillId="12" borderId="3" xfId="0" applyFont="1" applyFill="1" applyBorder="1" applyAlignment="1" applyProtection="1">
      <alignment horizontal="center" vertical="center"/>
    </xf>
    <xf numFmtId="0" fontId="3" fillId="8" borderId="5" xfId="0" applyFont="1" applyFill="1" applyBorder="1" applyAlignment="1" applyProtection="1">
      <alignment horizontal="center"/>
    </xf>
    <xf numFmtId="0" fontId="3" fillId="8" borderId="12" xfId="0" applyFont="1" applyFill="1" applyBorder="1" applyAlignment="1" applyProtection="1">
      <alignment horizontal="center"/>
    </xf>
    <xf numFmtId="0" fontId="3" fillId="8" borderId="6"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4" fillId="20" borderId="5" xfId="0" applyFont="1" applyFill="1" applyBorder="1" applyAlignment="1" applyProtection="1">
      <alignment horizontal="center"/>
    </xf>
    <xf numFmtId="0" fontId="4" fillId="20" borderId="6" xfId="0" applyFont="1" applyFill="1" applyBorder="1" applyAlignment="1" applyProtection="1">
      <alignment horizontal="center"/>
    </xf>
    <xf numFmtId="0" fontId="3" fillId="14" borderId="3"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0" fillId="3" borderId="1" xfId="0" applyFont="1" applyFill="1" applyBorder="1" applyAlignment="1" applyProtection="1">
      <alignment horizontal="center" vertical="center" wrapText="1"/>
    </xf>
    <xf numFmtId="0" fontId="10" fillId="3" borderId="69"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46" fillId="4" borderId="1" xfId="0" applyFont="1" applyFill="1" applyBorder="1" applyAlignment="1" applyProtection="1">
      <alignment horizontal="center" vertical="center"/>
    </xf>
    <xf numFmtId="0" fontId="46" fillId="4" borderId="69" xfId="0" applyFont="1" applyFill="1" applyBorder="1" applyAlignment="1" applyProtection="1">
      <alignment horizontal="center" vertical="center"/>
    </xf>
    <xf numFmtId="0" fontId="46" fillId="4" borderId="2" xfId="0" applyFont="1" applyFill="1" applyBorder="1" applyAlignment="1" applyProtection="1">
      <alignment horizontal="center" vertical="center"/>
    </xf>
    <xf numFmtId="0" fontId="38" fillId="3" borderId="69" xfId="0" applyFont="1" applyFill="1" applyBorder="1" applyAlignment="1" applyProtection="1">
      <alignment horizontal="center" vertical="center" wrapText="1"/>
    </xf>
    <xf numFmtId="0" fontId="38" fillId="3" borderId="2" xfId="0"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21" fillId="3" borderId="2"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10"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18" fillId="11" borderId="37" xfId="0" applyFont="1" applyFill="1" applyBorder="1" applyAlignment="1" applyProtection="1">
      <alignment horizontal="center" vertical="center"/>
    </xf>
    <xf numFmtId="0" fontId="18" fillId="11" borderId="38" xfId="0" applyFont="1" applyFill="1" applyBorder="1" applyAlignment="1" applyProtection="1">
      <alignment horizontal="center" vertical="center"/>
    </xf>
    <xf numFmtId="0" fontId="18" fillId="11"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47" xfId="0" applyFont="1" applyFill="1" applyBorder="1" applyAlignment="1" applyProtection="1">
      <alignment horizontal="center" vertical="center"/>
    </xf>
    <xf numFmtId="0" fontId="0" fillId="0" borderId="10" xfId="0" applyBorder="1" applyAlignment="1" applyProtection="1">
      <alignment horizontal="center"/>
    </xf>
    <xf numFmtId="0" fontId="3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13" fillId="3" borderId="4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41" xfId="0" applyFont="1" applyFill="1" applyBorder="1" applyAlignment="1" applyProtection="1">
      <alignment horizontal="center" vertical="center"/>
    </xf>
    <xf numFmtId="0" fontId="14" fillId="11" borderId="40" xfId="0" applyFont="1" applyFill="1" applyBorder="1" applyAlignment="1" applyProtection="1">
      <alignment horizontal="center" vertical="center"/>
    </xf>
    <xf numFmtId="0" fontId="14" fillId="11" borderId="11" xfId="0" applyFont="1" applyFill="1" applyBorder="1" applyAlignment="1" applyProtection="1">
      <alignment horizontal="center" vertical="center"/>
    </xf>
    <xf numFmtId="0" fontId="14" fillId="11" borderId="41" xfId="0" applyFont="1" applyFill="1" applyBorder="1" applyAlignment="1" applyProtection="1">
      <alignment horizontal="center" vertical="center"/>
    </xf>
    <xf numFmtId="0" fontId="37" fillId="0" borderId="0" xfId="0" applyFont="1" applyBorder="1" applyAlignment="1" applyProtection="1">
      <alignment horizontal="center" vertical="top" wrapText="1"/>
    </xf>
    <xf numFmtId="0" fontId="14" fillId="11" borderId="40" xfId="0" applyFont="1" applyFill="1" applyBorder="1" applyAlignment="1" applyProtection="1">
      <alignment horizontal="center" vertical="center" wrapText="1"/>
    </xf>
    <xf numFmtId="0" fontId="14" fillId="11" borderId="11" xfId="0" applyFont="1" applyFill="1" applyBorder="1" applyAlignment="1" applyProtection="1">
      <alignment horizontal="center" vertical="center" wrapText="1"/>
    </xf>
    <xf numFmtId="0" fontId="14" fillId="11" borderId="41" xfId="0" applyFont="1" applyFill="1" applyBorder="1" applyAlignment="1" applyProtection="1">
      <alignment horizontal="center" vertical="center" wrapText="1"/>
    </xf>
    <xf numFmtId="0" fontId="8" fillId="16" borderId="71" xfId="0" applyFont="1" applyFill="1" applyBorder="1" applyAlignment="1" applyProtection="1">
      <alignment horizontal="center" vertical="center" wrapText="1"/>
    </xf>
    <xf numFmtId="0" fontId="8" fillId="16" borderId="14" xfId="0" applyFont="1" applyFill="1" applyBorder="1" applyAlignment="1" applyProtection="1">
      <alignment horizontal="center" vertical="center" wrapText="1"/>
    </xf>
    <xf numFmtId="0" fontId="8" fillId="16" borderId="15" xfId="0" applyFont="1" applyFill="1" applyBorder="1" applyAlignment="1" applyProtection="1">
      <alignment horizontal="center" vertical="center" wrapText="1"/>
    </xf>
    <xf numFmtId="0" fontId="16" fillId="16" borderId="13" xfId="0" applyFont="1" applyFill="1" applyBorder="1" applyAlignment="1" applyProtection="1">
      <alignment horizontal="center" vertical="center" wrapText="1"/>
    </xf>
    <xf numFmtId="0" fontId="16" fillId="16" borderId="14" xfId="0" applyFont="1" applyFill="1" applyBorder="1" applyAlignment="1" applyProtection="1">
      <alignment horizontal="center" vertical="center" wrapText="1"/>
    </xf>
    <xf numFmtId="0" fontId="16" fillId="16" borderId="45" xfId="0" applyFont="1" applyFill="1" applyBorder="1" applyAlignment="1" applyProtection="1">
      <alignment horizontal="center" vertical="center" wrapText="1"/>
    </xf>
    <xf numFmtId="0" fontId="16" fillId="16" borderId="15" xfId="0" applyFont="1" applyFill="1" applyBorder="1" applyAlignment="1" applyProtection="1">
      <alignment horizontal="center" vertical="center" wrapText="1"/>
    </xf>
    <xf numFmtId="0" fontId="13" fillId="3" borderId="71" xfId="0" applyFont="1" applyFill="1" applyBorder="1" applyAlignment="1" applyProtection="1">
      <alignment horizontal="center" vertical="center"/>
    </xf>
    <xf numFmtId="0" fontId="13" fillId="3" borderId="14" xfId="0" applyFont="1" applyFill="1" applyBorder="1" applyAlignment="1" applyProtection="1">
      <alignment horizontal="center" vertical="center"/>
    </xf>
    <xf numFmtId="0" fontId="13" fillId="3" borderId="45" xfId="0" applyFont="1" applyFill="1" applyBorder="1" applyAlignment="1" applyProtection="1">
      <alignment horizontal="center" vertical="center"/>
    </xf>
    <xf numFmtId="0" fontId="8" fillId="7" borderId="13" xfId="0" applyFont="1" applyFill="1" applyBorder="1" applyAlignment="1" applyProtection="1">
      <alignment horizontal="center" vertical="center"/>
    </xf>
    <xf numFmtId="0" fontId="8" fillId="7" borderId="15" xfId="0" applyFont="1" applyFill="1" applyBorder="1" applyAlignment="1" applyProtection="1">
      <alignment horizontal="center" vertical="center"/>
    </xf>
    <xf numFmtId="0" fontId="27" fillId="7" borderId="37" xfId="0" applyFont="1" applyFill="1" applyBorder="1" applyAlignment="1" applyProtection="1">
      <alignment horizontal="center" vertical="center"/>
    </xf>
    <xf numFmtId="0" fontId="27" fillId="7" borderId="38" xfId="0" applyFont="1" applyFill="1" applyBorder="1" applyAlignment="1" applyProtection="1">
      <alignment horizontal="center" vertical="center"/>
    </xf>
    <xf numFmtId="0" fontId="27" fillId="7" borderId="39" xfId="0" applyFont="1" applyFill="1" applyBorder="1" applyAlignment="1" applyProtection="1">
      <alignment horizontal="center" vertical="center"/>
    </xf>
    <xf numFmtId="0" fontId="18" fillId="7" borderId="13" xfId="0" applyFont="1" applyFill="1" applyBorder="1" applyAlignment="1" applyProtection="1">
      <alignment horizontal="center" vertical="center" wrapText="1"/>
    </xf>
    <xf numFmtId="0" fontId="18" fillId="7" borderId="14" xfId="0" applyFont="1" applyFill="1" applyBorder="1" applyAlignment="1" applyProtection="1">
      <alignment horizontal="center" vertical="center" wrapText="1"/>
    </xf>
    <xf numFmtId="0" fontId="18" fillId="7"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8" fillId="9" borderId="13" xfId="0" applyFont="1" applyFill="1" applyBorder="1" applyAlignment="1" applyProtection="1">
      <alignment horizontal="center" vertical="center"/>
    </xf>
    <xf numFmtId="0" fontId="8" fillId="9" borderId="15" xfId="0" applyFont="1" applyFill="1" applyBorder="1" applyAlignment="1" applyProtection="1">
      <alignment horizontal="center" vertical="center"/>
    </xf>
    <xf numFmtId="0" fontId="18" fillId="9" borderId="13" xfId="0" applyFont="1" applyFill="1" applyBorder="1" applyAlignment="1" applyProtection="1">
      <alignment horizontal="center" vertical="center" wrapText="1"/>
    </xf>
    <xf numFmtId="0" fontId="18" fillId="9" borderId="14" xfId="0" applyFont="1" applyFill="1" applyBorder="1" applyAlignment="1" applyProtection="1">
      <alignment horizontal="center" vertical="center" wrapText="1"/>
    </xf>
    <xf numFmtId="0" fontId="18" fillId="9" borderId="15" xfId="0" applyFont="1" applyFill="1" applyBorder="1" applyAlignment="1" applyProtection="1">
      <alignment horizontal="center" vertical="center" wrapText="1"/>
    </xf>
    <xf numFmtId="0" fontId="18" fillId="9" borderId="37" xfId="0" applyFont="1" applyFill="1" applyBorder="1" applyAlignment="1" applyProtection="1">
      <alignment horizontal="center" vertical="center"/>
    </xf>
    <xf numFmtId="0" fontId="18" fillId="9" borderId="38" xfId="0" applyFont="1" applyFill="1" applyBorder="1" applyAlignment="1" applyProtection="1">
      <alignment horizontal="center" vertical="center"/>
    </xf>
    <xf numFmtId="0" fontId="18" fillId="9" borderId="39" xfId="0" applyFont="1" applyFill="1" applyBorder="1" applyAlignment="1" applyProtection="1">
      <alignment horizontal="center" vertical="center"/>
    </xf>
    <xf numFmtId="0" fontId="8" fillId="11" borderId="13" xfId="0" applyFont="1" applyFill="1" applyBorder="1" applyAlignment="1" applyProtection="1">
      <alignment horizontal="center" vertical="center"/>
    </xf>
    <xf numFmtId="0" fontId="8" fillId="11" borderId="15" xfId="0" applyFont="1" applyFill="1" applyBorder="1" applyAlignment="1" applyProtection="1">
      <alignment horizontal="center" vertical="center"/>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8" fillId="12" borderId="45" xfId="0" applyFont="1" applyFill="1" applyBorder="1" applyAlignment="1" applyProtection="1">
      <alignment horizontal="center" vertical="center"/>
    </xf>
    <xf numFmtId="0" fontId="18" fillId="11" borderId="13" xfId="0" applyFont="1" applyFill="1" applyBorder="1" applyAlignment="1" applyProtection="1">
      <alignment horizontal="center" vertical="center" wrapText="1"/>
    </xf>
    <xf numFmtId="0" fontId="18" fillId="11" borderId="14" xfId="0" applyFont="1" applyFill="1" applyBorder="1" applyAlignment="1" applyProtection="1">
      <alignment horizontal="center" vertical="center" wrapText="1"/>
    </xf>
    <xf numFmtId="0" fontId="18" fillId="11" borderId="15" xfId="0" applyFont="1" applyFill="1" applyBorder="1" applyAlignment="1" applyProtection="1">
      <alignment horizontal="center" vertical="center" wrapText="1"/>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45" xfId="0" applyFont="1" applyFill="1" applyBorder="1" applyAlignment="1" applyProtection="1">
      <alignment horizontal="center" vertical="center" wrapText="1"/>
    </xf>
    <xf numFmtId="0" fontId="21" fillId="3" borderId="0" xfId="0" applyFont="1" applyFill="1" applyAlignment="1" applyProtection="1">
      <alignment horizont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22" fillId="27" borderId="10"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8" fillId="3" borderId="44" xfId="0" applyFont="1" applyFill="1" applyBorder="1" applyAlignment="1" applyProtection="1">
      <alignment horizontal="center" vertical="center" textRotation="90"/>
    </xf>
    <xf numFmtId="0" fontId="8" fillId="3" borderId="40" xfId="0" applyFont="1" applyFill="1" applyBorder="1" applyAlignment="1" applyProtection="1">
      <alignment horizontal="center" vertical="center" textRotation="90"/>
    </xf>
    <xf numFmtId="0" fontId="8" fillId="3" borderId="46"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xf>
    <xf numFmtId="0" fontId="8" fillId="3" borderId="49" xfId="0" applyFont="1" applyFill="1" applyBorder="1" applyAlignment="1" applyProtection="1">
      <alignment horizontal="center" vertical="center" textRotation="90"/>
    </xf>
    <xf numFmtId="0" fontId="8" fillId="3" borderId="50" xfId="0" applyFont="1" applyFill="1" applyBorder="1" applyAlignment="1" applyProtection="1">
      <alignment horizontal="center" vertical="center" textRotation="90"/>
    </xf>
    <xf numFmtId="0" fontId="43" fillId="3" borderId="10" xfId="0" applyFont="1" applyFill="1" applyBorder="1" applyAlignment="1" applyProtection="1">
      <alignment horizontal="center" vertical="center" wrapText="1"/>
    </xf>
    <xf numFmtId="0" fontId="39" fillId="3" borderId="40" xfId="0" applyFont="1" applyFill="1" applyBorder="1" applyAlignment="1" applyProtection="1">
      <alignment horizontal="center" vertical="center" textRotation="90" wrapText="1"/>
    </xf>
    <xf numFmtId="0" fontId="27" fillId="27" borderId="13" xfId="0" applyFont="1" applyFill="1" applyBorder="1" applyAlignment="1" applyProtection="1">
      <alignment horizontal="center" vertical="center"/>
    </xf>
    <xf numFmtId="0" fontId="27" fillId="27" borderId="14" xfId="0" applyFont="1" applyFill="1" applyBorder="1" applyAlignment="1" applyProtection="1">
      <alignment horizontal="center" vertical="center"/>
    </xf>
    <xf numFmtId="0" fontId="27" fillId="27"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8" fillId="26" borderId="13" xfId="0" applyFont="1" applyFill="1" applyBorder="1" applyAlignment="1" applyProtection="1">
      <alignment horizontal="center" wrapText="1"/>
    </xf>
    <xf numFmtId="0" fontId="28" fillId="26" borderId="14" xfId="0" applyFont="1" applyFill="1" applyBorder="1" applyAlignment="1" applyProtection="1">
      <alignment horizontal="center" wrapText="1"/>
    </xf>
    <xf numFmtId="0" fontId="28" fillId="26" borderId="15" xfId="0" applyFont="1" applyFill="1" applyBorder="1" applyAlignment="1" applyProtection="1">
      <alignment horizontal="center" wrapText="1"/>
    </xf>
    <xf numFmtId="0" fontId="48" fillId="2" borderId="13" xfId="0" applyFont="1" applyFill="1" applyBorder="1" applyAlignment="1" applyProtection="1">
      <alignment horizontal="center" vertical="top"/>
    </xf>
    <xf numFmtId="0" fontId="48" fillId="2" borderId="14" xfId="0" applyFont="1" applyFill="1" applyBorder="1" applyAlignment="1" applyProtection="1">
      <alignment horizontal="center" vertical="top"/>
    </xf>
    <xf numFmtId="0" fontId="48" fillId="2" borderId="45" xfId="0" applyFont="1" applyFill="1" applyBorder="1" applyAlignment="1" applyProtection="1">
      <alignment horizontal="center" vertical="top"/>
    </xf>
    <xf numFmtId="0" fontId="26" fillId="21" borderId="13" xfId="0" applyFont="1" applyFill="1" applyBorder="1" applyAlignment="1" applyProtection="1">
      <alignment horizontal="center" vertical="center"/>
    </xf>
    <xf numFmtId="0" fontId="26" fillId="21" borderId="14" xfId="0" applyFont="1" applyFill="1" applyBorder="1" applyAlignment="1" applyProtection="1">
      <alignment horizontal="center" vertical="center"/>
    </xf>
    <xf numFmtId="0" fontId="26" fillId="21" borderId="45" xfId="0" applyFont="1" applyFill="1" applyBorder="1" applyAlignment="1" applyProtection="1">
      <alignment horizontal="center" vertical="center"/>
    </xf>
    <xf numFmtId="0" fontId="8" fillId="5" borderId="71" xfId="0" applyFont="1" applyFill="1" applyBorder="1" applyAlignment="1" applyProtection="1">
      <alignment horizontal="center" vertical="center" textRotation="90"/>
    </xf>
    <xf numFmtId="0" fontId="8" fillId="5" borderId="14" xfId="0" applyFont="1" applyFill="1" applyBorder="1" applyAlignment="1" applyProtection="1">
      <alignment horizontal="center" vertical="center" textRotation="90"/>
    </xf>
    <xf numFmtId="0" fontId="8" fillId="5" borderId="45" xfId="0" applyFont="1" applyFill="1" applyBorder="1" applyAlignment="1" applyProtection="1">
      <alignment horizontal="center" vertical="center" textRotation="90"/>
    </xf>
    <xf numFmtId="0" fontId="8" fillId="3" borderId="11" xfId="0" applyFont="1" applyFill="1" applyBorder="1" applyAlignment="1" applyProtection="1">
      <alignment horizontal="center" vertical="center" textRotation="90"/>
    </xf>
    <xf numFmtId="0" fontId="13" fillId="3" borderId="11" xfId="0" applyFont="1" applyFill="1" applyBorder="1" applyAlignment="1" applyProtection="1">
      <alignment horizontal="center"/>
    </xf>
    <xf numFmtId="0" fontId="13" fillId="3" borderId="41" xfId="0" applyFont="1" applyFill="1" applyBorder="1" applyAlignment="1" applyProtection="1">
      <alignment horizontal="center"/>
    </xf>
    <xf numFmtId="0" fontId="52" fillId="21" borderId="11" xfId="0" applyFont="1" applyFill="1" applyBorder="1" applyAlignment="1" applyProtection="1">
      <alignment horizontal="center" vertical="center" wrapText="1"/>
    </xf>
    <xf numFmtId="0" fontId="52" fillId="21" borderId="41" xfId="0" applyFont="1" applyFill="1" applyBorder="1" applyAlignment="1" applyProtection="1">
      <alignment horizontal="center" vertical="center" wrapText="1"/>
    </xf>
    <xf numFmtId="0" fontId="29" fillId="21" borderId="11" xfId="0" applyFont="1" applyFill="1" applyBorder="1" applyAlignment="1" applyProtection="1">
      <alignment horizontal="center" vertical="center" wrapText="1"/>
    </xf>
    <xf numFmtId="0" fontId="29" fillId="21" borderId="41" xfId="0" applyFont="1" applyFill="1" applyBorder="1" applyAlignment="1" applyProtection="1">
      <alignment horizontal="center" vertical="center" wrapText="1"/>
    </xf>
    <xf numFmtId="0" fontId="25" fillId="6" borderId="40" xfId="0" applyFont="1" applyFill="1" applyBorder="1" applyAlignment="1" applyProtection="1">
      <alignment horizontal="center"/>
    </xf>
    <xf numFmtId="0" fontId="25" fillId="6" borderId="11" xfId="0" applyFont="1" applyFill="1" applyBorder="1" applyAlignment="1" applyProtection="1">
      <alignment horizontal="center"/>
    </xf>
    <xf numFmtId="0" fontId="25" fillId="6" borderId="41" xfId="0" applyFont="1" applyFill="1" applyBorder="1" applyAlignment="1" applyProtection="1">
      <alignment horizontal="center"/>
    </xf>
    <xf numFmtId="0" fontId="8" fillId="2" borderId="17" xfId="0" applyFont="1" applyFill="1" applyBorder="1" applyAlignment="1" applyProtection="1">
      <alignment horizontal="center" vertical="center" textRotation="90" wrapText="1"/>
    </xf>
    <xf numFmtId="0" fontId="8" fillId="2" borderId="18" xfId="0" applyFont="1" applyFill="1" applyBorder="1" applyAlignment="1" applyProtection="1">
      <alignment horizontal="center" vertical="center" textRotation="90" wrapText="1"/>
    </xf>
    <xf numFmtId="0" fontId="51" fillId="0" borderId="13" xfId="0" applyFont="1" applyFill="1" applyBorder="1" applyAlignment="1" applyProtection="1">
      <alignment horizontal="center"/>
    </xf>
    <xf numFmtId="0" fontId="51" fillId="0" borderId="14" xfId="0" applyFont="1" applyFill="1" applyBorder="1" applyAlignment="1" applyProtection="1">
      <alignment horizontal="center"/>
    </xf>
    <xf numFmtId="0" fontId="51" fillId="0" borderId="15" xfId="0" applyFont="1" applyFill="1" applyBorder="1" applyAlignment="1" applyProtection="1">
      <alignment horizontal="center"/>
    </xf>
    <xf numFmtId="0" fontId="38" fillId="3" borderId="40" xfId="0" applyFont="1" applyFill="1" applyBorder="1" applyAlignment="1" applyProtection="1">
      <alignment horizontal="center" vertical="center" textRotation="90"/>
    </xf>
    <xf numFmtId="0" fontId="8" fillId="15" borderId="9" xfId="0" applyFont="1" applyFill="1" applyBorder="1" applyAlignment="1" applyProtection="1">
      <alignment horizontal="center" vertical="center"/>
    </xf>
    <xf numFmtId="0" fontId="9" fillId="27" borderId="1" xfId="0" applyFont="1" applyFill="1" applyBorder="1" applyAlignment="1" applyProtection="1">
      <alignment horizontal="center" vertical="center"/>
    </xf>
    <xf numFmtId="0" fontId="9" fillId="27" borderId="69" xfId="0" applyFont="1" applyFill="1" applyBorder="1" applyAlignment="1" applyProtection="1">
      <alignment horizontal="center" vertical="center"/>
    </xf>
    <xf numFmtId="0" fontId="9" fillId="27" borderId="2" xfId="0" applyFont="1" applyFill="1" applyBorder="1" applyAlignment="1" applyProtection="1">
      <alignment horizontal="center" vertical="center"/>
    </xf>
    <xf numFmtId="0" fontId="9" fillId="15" borderId="1" xfId="0" applyFont="1" applyFill="1" applyBorder="1" applyAlignment="1" applyProtection="1">
      <alignment horizontal="center" vertical="center"/>
    </xf>
    <xf numFmtId="0" fontId="9" fillId="15" borderId="69" xfId="0" applyFont="1" applyFill="1" applyBorder="1" applyAlignment="1" applyProtection="1">
      <alignment horizontal="center" vertical="center"/>
    </xf>
    <xf numFmtId="0" fontId="9" fillId="15" borderId="2" xfId="0" applyFont="1" applyFill="1" applyBorder="1" applyAlignment="1" applyProtection="1">
      <alignment horizontal="center" vertical="center"/>
    </xf>
    <xf numFmtId="0" fontId="0" fillId="0" borderId="70" xfId="0" applyBorder="1" applyAlignment="1" applyProtection="1">
      <alignment horizontal="center"/>
    </xf>
    <xf numFmtId="0" fontId="16" fillId="22" borderId="13" xfId="0" applyFont="1" applyFill="1" applyBorder="1" applyAlignment="1" applyProtection="1">
      <alignment horizontal="center" vertical="center"/>
    </xf>
    <xf numFmtId="0" fontId="16" fillId="22" borderId="14" xfId="0" applyFont="1" applyFill="1" applyBorder="1" applyAlignment="1" applyProtection="1">
      <alignment horizontal="center" vertical="center"/>
    </xf>
    <xf numFmtId="0" fontId="16" fillId="22" borderId="15" xfId="0" applyFont="1" applyFill="1" applyBorder="1" applyAlignment="1" applyProtection="1">
      <alignment horizontal="center" vertical="center"/>
    </xf>
    <xf numFmtId="0" fontId="8" fillId="27" borderId="13" xfId="0" applyFont="1" applyFill="1" applyBorder="1" applyAlignment="1" applyProtection="1">
      <alignment horizontal="center" vertical="center" wrapText="1"/>
    </xf>
    <xf numFmtId="0" fontId="8" fillId="27" borderId="14" xfId="0" applyFont="1" applyFill="1" applyBorder="1" applyAlignment="1" applyProtection="1">
      <alignment horizontal="center" vertical="center" wrapText="1"/>
    </xf>
    <xf numFmtId="0" fontId="8" fillId="27" borderId="15" xfId="0" applyFont="1" applyFill="1" applyBorder="1" applyAlignment="1" applyProtection="1">
      <alignment horizontal="center" vertical="center" wrapText="1"/>
    </xf>
    <xf numFmtId="0" fontId="39" fillId="22" borderId="13" xfId="0" applyFont="1" applyFill="1" applyBorder="1" applyAlignment="1" applyProtection="1">
      <alignment horizontal="center"/>
    </xf>
    <xf numFmtId="0" fontId="39" fillId="22" borderId="14" xfId="0" applyFont="1" applyFill="1" applyBorder="1" applyAlignment="1" applyProtection="1">
      <alignment horizontal="center"/>
    </xf>
    <xf numFmtId="0" fontId="39" fillId="22" borderId="15" xfId="0" applyFont="1" applyFill="1" applyBorder="1" applyAlignment="1" applyProtection="1">
      <alignment horizontal="center"/>
    </xf>
    <xf numFmtId="0" fontId="8" fillId="3" borderId="16" xfId="0" applyFont="1" applyFill="1" applyBorder="1" applyAlignment="1" applyProtection="1">
      <alignment horizontal="center" vertical="center" textRotation="90" wrapText="1"/>
    </xf>
    <xf numFmtId="0" fontId="8" fillId="3" borderId="17" xfId="0" applyFont="1" applyFill="1" applyBorder="1" applyAlignment="1" applyProtection="1">
      <alignment horizontal="center" vertical="center" textRotation="90" wrapText="1"/>
    </xf>
    <xf numFmtId="0" fontId="8" fillId="3" borderId="18" xfId="0" applyFont="1" applyFill="1" applyBorder="1" applyAlignment="1" applyProtection="1">
      <alignment horizontal="center" vertical="center" textRotation="90" wrapText="1"/>
    </xf>
    <xf numFmtId="0" fontId="14" fillId="21" borderId="13" xfId="0" applyFont="1" applyFill="1" applyBorder="1" applyAlignment="1" applyProtection="1">
      <alignment horizontal="center"/>
    </xf>
    <xf numFmtId="0" fontId="14" fillId="21" borderId="14" xfId="0" applyFont="1" applyFill="1" applyBorder="1" applyAlignment="1" applyProtection="1">
      <alignment horizontal="center"/>
    </xf>
    <xf numFmtId="0" fontId="14" fillId="21" borderId="45" xfId="0" applyFont="1" applyFill="1" applyBorder="1" applyAlignment="1" applyProtection="1">
      <alignment horizontal="center"/>
    </xf>
    <xf numFmtId="0" fontId="8" fillId="5" borderId="51" xfId="0" applyFont="1" applyFill="1" applyBorder="1" applyAlignment="1" applyProtection="1">
      <alignment horizontal="center" vertical="center" textRotation="90" wrapText="1"/>
    </xf>
    <xf numFmtId="0" fontId="8" fillId="5" borderId="18" xfId="0" applyFont="1" applyFill="1" applyBorder="1" applyAlignment="1" applyProtection="1">
      <alignment horizontal="center" vertical="center" textRotation="90" wrapText="1"/>
    </xf>
    <xf numFmtId="0" fontId="8" fillId="5" borderId="74" xfId="0" applyFont="1" applyFill="1" applyBorder="1" applyAlignment="1" applyProtection="1">
      <alignment horizontal="center" vertical="center" textRotation="90" wrapText="1"/>
    </xf>
    <xf numFmtId="0" fontId="16" fillId="27" borderId="13" xfId="0" applyFont="1" applyFill="1" applyBorder="1" applyAlignment="1" applyProtection="1">
      <alignment horizontal="center" vertical="center"/>
    </xf>
    <xf numFmtId="0" fontId="16" fillId="27" borderId="14" xfId="0" applyFont="1" applyFill="1" applyBorder="1" applyAlignment="1" applyProtection="1">
      <alignment horizontal="center" vertical="center"/>
    </xf>
    <xf numFmtId="0" fontId="16" fillId="27" borderId="15" xfId="0" applyFont="1" applyFill="1" applyBorder="1" applyAlignment="1" applyProtection="1">
      <alignment horizontal="center" vertical="center"/>
    </xf>
    <xf numFmtId="0" fontId="8" fillId="27" borderId="13" xfId="0" applyFont="1" applyFill="1" applyBorder="1" applyAlignment="1" applyProtection="1">
      <alignment horizontal="center"/>
    </xf>
    <xf numFmtId="0" fontId="8" fillId="27" borderId="14" xfId="0" applyFont="1" applyFill="1" applyBorder="1" applyAlignment="1" applyProtection="1">
      <alignment horizontal="center"/>
    </xf>
    <xf numFmtId="0" fontId="8" fillId="27" borderId="15" xfId="0" applyFont="1" applyFill="1" applyBorder="1" applyAlignment="1" applyProtection="1">
      <alignment horizontal="center"/>
    </xf>
    <xf numFmtId="0" fontId="13" fillId="3" borderId="13" xfId="0" applyFont="1" applyFill="1" applyBorder="1" applyAlignment="1" applyProtection="1">
      <alignment horizontal="center" vertical="center"/>
    </xf>
    <xf numFmtId="0" fontId="8" fillId="22" borderId="13" xfId="0" applyFont="1" applyFill="1" applyBorder="1" applyAlignment="1" applyProtection="1">
      <alignment horizontal="center"/>
    </xf>
    <xf numFmtId="0" fontId="8" fillId="22" borderId="14" xfId="0" applyFont="1" applyFill="1" applyBorder="1" applyAlignment="1" applyProtection="1">
      <alignment horizontal="center"/>
    </xf>
    <xf numFmtId="0" fontId="8" fillId="22" borderId="15" xfId="0" applyFont="1" applyFill="1" applyBorder="1" applyAlignment="1" applyProtection="1">
      <alignment horizontal="center"/>
    </xf>
    <xf numFmtId="0" fontId="8" fillId="3" borderId="44" xfId="0" applyFont="1" applyFill="1" applyBorder="1" applyAlignment="1" applyProtection="1">
      <alignment horizontal="center" vertical="center" textRotation="90" wrapText="1"/>
    </xf>
    <xf numFmtId="0" fontId="9" fillId="16" borderId="71" xfId="0" applyFont="1" applyFill="1" applyBorder="1" applyAlignment="1" applyProtection="1">
      <alignment horizontal="center" vertical="center" wrapText="1"/>
    </xf>
    <xf numFmtId="0" fontId="18" fillId="16" borderId="13" xfId="0" applyFont="1" applyFill="1" applyBorder="1" applyAlignment="1" applyProtection="1">
      <alignment horizontal="center" vertical="center" wrapText="1"/>
    </xf>
    <xf numFmtId="0" fontId="18" fillId="7" borderId="21" xfId="0" applyFont="1" applyFill="1" applyBorder="1" applyAlignment="1" applyProtection="1">
      <alignment horizontal="center" vertical="center" wrapText="1"/>
    </xf>
    <xf numFmtId="0" fontId="18" fillId="7" borderId="22" xfId="0" applyFont="1" applyFill="1" applyBorder="1" applyAlignment="1" applyProtection="1">
      <alignment horizontal="center" vertical="center" wrapText="1"/>
    </xf>
    <xf numFmtId="0" fontId="18" fillId="7"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9" borderId="21" xfId="0" applyFont="1" applyFill="1" applyBorder="1" applyAlignment="1" applyProtection="1">
      <alignment horizontal="center" vertical="center" wrapText="1"/>
    </xf>
    <xf numFmtId="0" fontId="18" fillId="9" borderId="22" xfId="0" applyFont="1" applyFill="1" applyBorder="1" applyAlignment="1" applyProtection="1">
      <alignment horizontal="center" vertical="center" wrapText="1"/>
    </xf>
    <xf numFmtId="0" fontId="18" fillId="9" borderId="23" xfId="0" applyFont="1" applyFill="1" applyBorder="1" applyAlignment="1" applyProtection="1">
      <alignment horizontal="center" vertical="center" wrapText="1"/>
    </xf>
    <xf numFmtId="0" fontId="18" fillId="11" borderId="21" xfId="0" applyFont="1" applyFill="1" applyBorder="1" applyAlignment="1" applyProtection="1">
      <alignment horizontal="center" vertical="center" wrapText="1"/>
    </xf>
    <xf numFmtId="0" fontId="18" fillId="11" borderId="22" xfId="0" applyFont="1" applyFill="1" applyBorder="1" applyAlignment="1" applyProtection="1">
      <alignment horizontal="center" vertical="center" wrapText="1"/>
    </xf>
    <xf numFmtId="0" fontId="18" fillId="11"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42" xfId="0"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textRotation="90"/>
    </xf>
    <xf numFmtId="0" fontId="8" fillId="5" borderId="40" xfId="0" applyFont="1" applyFill="1" applyBorder="1" applyAlignment="1" applyProtection="1">
      <alignment horizontal="center" vertical="center" textRotation="90" wrapText="1"/>
    </xf>
    <xf numFmtId="0" fontId="8" fillId="5" borderId="11" xfId="0" applyFont="1" applyFill="1" applyBorder="1" applyAlignment="1" applyProtection="1">
      <alignment horizontal="center" vertical="center" textRotation="90" wrapText="1"/>
    </xf>
    <xf numFmtId="0" fontId="8" fillId="5" borderId="41" xfId="0" applyFont="1" applyFill="1" applyBorder="1" applyAlignment="1" applyProtection="1">
      <alignment horizontal="center" vertical="center" textRotation="90" wrapText="1"/>
    </xf>
    <xf numFmtId="0" fontId="45" fillId="3" borderId="10" xfId="0" applyFont="1" applyFill="1" applyBorder="1" applyAlignment="1" applyProtection="1">
      <alignment horizontal="center" vertical="center"/>
    </xf>
    <xf numFmtId="0" fontId="8" fillId="22" borderId="13" xfId="0" applyFont="1" applyFill="1" applyBorder="1" applyAlignment="1" applyProtection="1">
      <alignment horizontal="center" vertical="center" wrapText="1"/>
    </xf>
    <xf numFmtId="0" fontId="8" fillId="22" borderId="14" xfId="0" applyFont="1" applyFill="1" applyBorder="1" applyAlignment="1" applyProtection="1">
      <alignment horizontal="center" vertical="center" wrapText="1"/>
    </xf>
    <xf numFmtId="0" fontId="8" fillId="22" borderId="15" xfId="0" applyFont="1" applyFill="1" applyBorder="1" applyAlignment="1" applyProtection="1">
      <alignment horizontal="center" vertical="center" wrapText="1"/>
    </xf>
    <xf numFmtId="0" fontId="27" fillId="22" borderId="13" xfId="0" applyFont="1" applyFill="1" applyBorder="1" applyAlignment="1" applyProtection="1">
      <alignment horizontal="center" vertical="center"/>
    </xf>
    <xf numFmtId="0" fontId="27" fillId="22" borderId="14" xfId="0" applyFont="1" applyFill="1" applyBorder="1" applyAlignment="1" applyProtection="1">
      <alignment horizontal="center" vertical="center"/>
    </xf>
    <xf numFmtId="0" fontId="27" fillId="22" borderId="15" xfId="0" applyFont="1" applyFill="1" applyBorder="1" applyAlignment="1" applyProtection="1">
      <alignment horizontal="center" vertical="center"/>
    </xf>
    <xf numFmtId="0" fontId="8" fillId="3" borderId="51" xfId="0" applyFont="1" applyFill="1" applyBorder="1" applyAlignment="1" applyProtection="1">
      <alignment horizontal="center" vertical="center" textRotation="90" wrapText="1"/>
    </xf>
    <xf numFmtId="0" fontId="8" fillId="3" borderId="48" xfId="0" applyFont="1" applyFill="1" applyBorder="1" applyAlignment="1" applyProtection="1">
      <alignment horizontal="center" vertical="center" textRotation="90" wrapText="1"/>
    </xf>
    <xf numFmtId="0" fontId="8" fillId="5" borderId="78" xfId="0" applyFont="1" applyFill="1" applyBorder="1" applyAlignment="1" applyProtection="1">
      <alignment horizontal="center" vertical="center" textRotation="90" wrapText="1"/>
    </xf>
    <xf numFmtId="0" fontId="8" fillId="5" borderId="27" xfId="0" applyFont="1" applyFill="1" applyBorder="1" applyAlignment="1" applyProtection="1">
      <alignment horizontal="center" vertical="center" textRotation="90" wrapText="1"/>
    </xf>
    <xf numFmtId="0" fontId="8" fillId="5" borderId="43" xfId="0" applyFont="1" applyFill="1" applyBorder="1" applyAlignment="1" applyProtection="1">
      <alignment horizontal="center" vertical="center" textRotation="90" wrapText="1"/>
    </xf>
    <xf numFmtId="0" fontId="13" fillId="3" borderId="15" xfId="0" applyFont="1" applyFill="1" applyBorder="1" applyAlignment="1" applyProtection="1">
      <alignment horizontal="center" vertical="center"/>
    </xf>
    <xf numFmtId="0" fontId="8" fillId="3" borderId="73" xfId="0" applyFont="1" applyFill="1" applyBorder="1" applyAlignment="1" applyProtection="1">
      <alignment horizontal="center" vertical="center" textRotation="90"/>
    </xf>
    <xf numFmtId="0" fontId="25" fillId="6" borderId="71" xfId="0" applyFont="1" applyFill="1" applyBorder="1" applyAlignment="1" applyProtection="1">
      <alignment horizontal="center"/>
    </xf>
    <xf numFmtId="0" fontId="25" fillId="6" borderId="14" xfId="0" applyFont="1" applyFill="1" applyBorder="1" applyAlignment="1" applyProtection="1">
      <alignment horizontal="center"/>
    </xf>
    <xf numFmtId="0" fontId="25" fillId="6" borderId="45" xfId="0" applyFont="1" applyFill="1" applyBorder="1" applyAlignment="1" applyProtection="1">
      <alignment horizontal="center"/>
    </xf>
    <xf numFmtId="0" fontId="39" fillId="3" borderId="73" xfId="0" applyFont="1" applyFill="1" applyBorder="1" applyAlignment="1" applyProtection="1">
      <alignment horizontal="center" vertical="center" textRotation="90" wrapText="1"/>
    </xf>
    <xf numFmtId="0" fontId="39" fillId="3" borderId="49" xfId="0" applyFont="1" applyFill="1" applyBorder="1" applyAlignment="1" applyProtection="1">
      <alignment horizontal="center" vertical="center" textRotation="90" wrapText="1"/>
    </xf>
    <xf numFmtId="0" fontId="39" fillId="3" borderId="51" xfId="0" applyFont="1" applyFill="1" applyBorder="1" applyAlignment="1" applyProtection="1">
      <alignment horizontal="center" vertical="center" textRotation="90" wrapText="1"/>
    </xf>
    <xf numFmtId="0" fontId="8" fillId="2" borderId="16" xfId="0" applyFont="1" applyFill="1" applyBorder="1" applyAlignment="1" applyProtection="1">
      <alignment horizontal="center" vertical="center" textRotation="90"/>
    </xf>
    <xf numFmtId="0" fontId="8" fillId="2" borderId="17" xfId="0" applyFont="1" applyFill="1" applyBorder="1" applyAlignment="1" applyProtection="1">
      <alignment horizontal="center" vertical="center" textRotation="90"/>
    </xf>
    <xf numFmtId="0" fontId="8" fillId="2" borderId="18"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xf>
    <xf numFmtId="0" fontId="8" fillId="3" borderId="17" xfId="0" applyFont="1" applyFill="1" applyBorder="1" applyAlignment="1" applyProtection="1">
      <alignment horizontal="center" vertical="center" textRotation="90"/>
    </xf>
    <xf numFmtId="0" fontId="8" fillId="3" borderId="18" xfId="0" applyFont="1" applyFill="1" applyBorder="1" applyAlignment="1" applyProtection="1">
      <alignment horizontal="center" vertical="center" textRotation="90"/>
    </xf>
    <xf numFmtId="0" fontId="29" fillId="21" borderId="13" xfId="0" applyFont="1" applyFill="1" applyBorder="1" applyAlignment="1" applyProtection="1">
      <alignment horizontal="center" vertical="center" wrapText="1"/>
    </xf>
    <xf numFmtId="0" fontId="29" fillId="21" borderId="14" xfId="0" applyFont="1" applyFill="1" applyBorder="1" applyAlignment="1" applyProtection="1">
      <alignment horizontal="center" vertical="center" wrapText="1"/>
    </xf>
    <xf numFmtId="0" fontId="29" fillId="21" borderId="45" xfId="0" applyFont="1" applyFill="1" applyBorder="1" applyAlignment="1" applyProtection="1">
      <alignment horizontal="center" vertical="center" wrapText="1"/>
    </xf>
    <xf numFmtId="0" fontId="38" fillId="3" borderId="73" xfId="0" applyFont="1" applyFill="1" applyBorder="1" applyAlignment="1" applyProtection="1">
      <alignment horizontal="center" vertical="center" textRotation="90"/>
    </xf>
    <xf numFmtId="0" fontId="38" fillId="3" borderId="49" xfId="0" applyFont="1" applyFill="1" applyBorder="1" applyAlignment="1" applyProtection="1">
      <alignment horizontal="center" vertical="center" textRotation="90"/>
    </xf>
    <xf numFmtId="0" fontId="38" fillId="3" borderId="51" xfId="0" applyFont="1" applyFill="1" applyBorder="1" applyAlignment="1" applyProtection="1">
      <alignment horizontal="center" vertical="center" textRotation="90"/>
    </xf>
    <xf numFmtId="0" fontId="13" fillId="3" borderId="13" xfId="0" applyFont="1" applyFill="1" applyBorder="1" applyAlignment="1" applyProtection="1">
      <alignment horizontal="center"/>
    </xf>
    <xf numFmtId="0" fontId="13" fillId="3" borderId="14" xfId="0" applyFont="1" applyFill="1" applyBorder="1" applyAlignment="1" applyProtection="1">
      <alignment horizontal="center"/>
    </xf>
    <xf numFmtId="0" fontId="13" fillId="3" borderId="45" xfId="0" applyFont="1" applyFill="1" applyBorder="1" applyAlignment="1" applyProtection="1">
      <alignment horizontal="center"/>
    </xf>
    <xf numFmtId="0" fontId="52" fillId="21" borderId="13" xfId="0" applyFont="1" applyFill="1" applyBorder="1" applyAlignment="1" applyProtection="1">
      <alignment horizontal="center" vertical="center" wrapText="1"/>
    </xf>
    <xf numFmtId="0" fontId="52" fillId="21" borderId="14" xfId="0" applyFont="1" applyFill="1" applyBorder="1" applyAlignment="1" applyProtection="1">
      <alignment horizontal="center" vertical="center" wrapText="1"/>
    </xf>
    <xf numFmtId="0" fontId="52" fillId="21" borderId="45" xfId="0" applyFont="1" applyFill="1" applyBorder="1" applyAlignment="1" applyProtection="1">
      <alignment horizontal="center" vertical="center" wrapText="1"/>
    </xf>
    <xf numFmtId="0" fontId="27" fillId="7" borderId="13" xfId="0" applyFont="1" applyFill="1" applyBorder="1" applyAlignment="1" applyProtection="1">
      <alignment horizontal="center" vertical="center"/>
    </xf>
    <xf numFmtId="0" fontId="27" fillId="7" borderId="14" xfId="0" applyFont="1" applyFill="1" applyBorder="1" applyAlignment="1" applyProtection="1">
      <alignment horizontal="center" vertical="center"/>
    </xf>
    <xf numFmtId="0" fontId="27" fillId="7" borderId="15" xfId="0" applyFont="1" applyFill="1" applyBorder="1" applyAlignment="1" applyProtection="1">
      <alignment horizontal="center" vertical="center"/>
    </xf>
    <xf numFmtId="0" fontId="18" fillId="14" borderId="13" xfId="0" applyFont="1" applyFill="1" applyBorder="1" applyAlignment="1" applyProtection="1">
      <alignment horizontal="center" vertical="center"/>
    </xf>
    <xf numFmtId="0" fontId="18" fillId="14" borderId="14" xfId="0" applyFont="1" applyFill="1" applyBorder="1" applyAlignment="1" applyProtection="1">
      <alignment horizontal="center" vertical="center"/>
    </xf>
    <xf numFmtId="0" fontId="18" fillId="14" borderId="15" xfId="0" applyFont="1" applyFill="1" applyBorder="1" applyAlignment="1" applyProtection="1">
      <alignment horizontal="center" vertical="center"/>
    </xf>
    <xf numFmtId="0" fontId="18" fillId="9" borderId="13" xfId="0" applyFont="1" applyFill="1" applyBorder="1" applyAlignment="1" applyProtection="1">
      <alignment horizontal="center" vertical="center"/>
    </xf>
    <xf numFmtId="0" fontId="18" fillId="9" borderId="14" xfId="0" applyFont="1" applyFill="1" applyBorder="1" applyAlignment="1" applyProtection="1">
      <alignment horizontal="center" vertical="center"/>
    </xf>
    <xf numFmtId="0" fontId="18" fillId="9" borderId="15" xfId="0" applyFont="1" applyFill="1" applyBorder="1" applyAlignment="1" applyProtection="1">
      <alignment horizontal="center" vertical="center"/>
    </xf>
    <xf numFmtId="0" fontId="18" fillId="11" borderId="13" xfId="0" applyFont="1" applyFill="1" applyBorder="1" applyAlignment="1" applyProtection="1">
      <alignment horizontal="center" vertical="center"/>
    </xf>
    <xf numFmtId="0" fontId="18" fillId="11" borderId="14" xfId="0" applyFont="1" applyFill="1" applyBorder="1" applyAlignment="1" applyProtection="1">
      <alignment horizontal="center" vertical="center"/>
    </xf>
    <xf numFmtId="0" fontId="18" fillId="11" borderId="15" xfId="0" applyFont="1" applyFill="1" applyBorder="1" applyAlignment="1" applyProtection="1">
      <alignment horizontal="center" vertical="center"/>
    </xf>
    <xf numFmtId="0" fontId="18" fillId="12" borderId="13" xfId="0" applyFont="1" applyFill="1" applyBorder="1" applyAlignment="1" applyProtection="1">
      <alignment horizontal="center" vertical="center"/>
    </xf>
    <xf numFmtId="0" fontId="18" fillId="12" borderId="14" xfId="0" applyFont="1" applyFill="1" applyBorder="1" applyAlignment="1" applyProtection="1">
      <alignment horizontal="center" vertical="center"/>
    </xf>
    <xf numFmtId="0" fontId="18" fillId="12" borderId="45" xfId="0" applyFont="1" applyFill="1" applyBorder="1" applyAlignment="1" applyProtection="1">
      <alignment horizontal="center" vertical="center"/>
    </xf>
    <xf numFmtId="0" fontId="9" fillId="13" borderId="1" xfId="0" applyFont="1" applyFill="1" applyBorder="1" applyAlignment="1" applyProtection="1">
      <alignment horizontal="center" vertical="center"/>
    </xf>
    <xf numFmtId="0" fontId="9" fillId="13" borderId="69"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50" fillId="27" borderId="10" xfId="0" applyFont="1" applyFill="1" applyBorder="1" applyAlignment="1" applyProtection="1">
      <alignment horizontal="center" vertical="center"/>
    </xf>
    <xf numFmtId="0" fontId="55" fillId="7" borderId="3" xfId="2" applyFill="1" applyProtection="1">
      <alignment horizontal="left" vertical="center"/>
    </xf>
    <xf numFmtId="0" fontId="0" fillId="0" borderId="3" xfId="0" applyBorder="1" applyProtection="1"/>
    <xf numFmtId="0" fontId="55" fillId="7" borderId="3" xfId="2" applyFill="1" applyAlignment="1" applyProtection="1">
      <alignment horizontal="left"/>
    </xf>
    <xf numFmtId="0" fontId="61" fillId="0" borderId="3" xfId="3" applyProtection="1"/>
    <xf numFmtId="0" fontId="55" fillId="11" borderId="3" xfId="2" applyFill="1" applyProtection="1">
      <alignment horizontal="left" vertical="center"/>
    </xf>
    <xf numFmtId="0" fontId="55" fillId="9" borderId="3" xfId="2" applyFill="1" applyProtection="1">
      <alignment horizontal="left" vertical="center"/>
    </xf>
    <xf numFmtId="0" fontId="55" fillId="14" borderId="3" xfId="2" applyFill="1" applyProtection="1">
      <alignment horizontal="left" vertical="center"/>
    </xf>
    <xf numFmtId="0" fontId="56" fillId="14" borderId="3" xfId="2" applyFont="1" applyFill="1" applyProtection="1">
      <alignment horizontal="left" vertical="center"/>
    </xf>
    <xf numFmtId="0" fontId="55" fillId="10" borderId="3" xfId="2" applyFill="1" applyProtection="1">
      <alignment horizontal="left" vertical="center"/>
    </xf>
    <xf numFmtId="0" fontId="56" fillId="10" borderId="3" xfId="2" applyFont="1" applyFill="1" applyProtection="1">
      <alignment horizontal="left" vertical="center"/>
    </xf>
    <xf numFmtId="0" fontId="4" fillId="25" borderId="5" xfId="0" applyFont="1" applyFill="1" applyBorder="1" applyAlignment="1" applyProtection="1">
      <alignment horizontal="center"/>
    </xf>
    <xf numFmtId="0" fontId="4" fillId="25" borderId="6" xfId="0" applyFont="1" applyFill="1" applyBorder="1" applyAlignment="1" applyProtection="1">
      <alignment horizontal="center"/>
    </xf>
    <xf numFmtId="0" fontId="55" fillId="12" borderId="3" xfId="2" applyFill="1" applyProtection="1">
      <alignment horizontal="left" vertical="center"/>
    </xf>
    <xf numFmtId="0" fontId="56" fillId="12" borderId="3" xfId="2" applyFont="1" applyFill="1" applyProtection="1">
      <alignment horizontal="left" vertical="center"/>
    </xf>
    <xf numFmtId="0" fontId="0" fillId="0" borderId="0" xfId="0" applyBorder="1" applyProtection="1"/>
    <xf numFmtId="0" fontId="0" fillId="0" borderId="0" xfId="0" applyBorder="1" applyAlignment="1" applyProtection="1"/>
    <xf numFmtId="0" fontId="10" fillId="0" borderId="10" xfId="0" applyFont="1" applyFill="1" applyBorder="1" applyAlignment="1" applyProtection="1">
      <alignment horizontal="center" vertical="center"/>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xf numFmtId="0" fontId="15" fillId="0" borderId="0" xfId="0" applyFont="1" applyProtection="1"/>
    <xf numFmtId="0" fontId="15" fillId="2" borderId="46" xfId="0" applyFont="1" applyFill="1" applyBorder="1" applyAlignment="1" applyProtection="1">
      <alignment horizontal="left" vertical="center" wrapText="1"/>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45" fillId="0" borderId="1"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3" borderId="4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xf>
    <xf numFmtId="0" fontId="8" fillId="3" borderId="27"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8" fillId="3" borderId="26" xfId="0" applyFont="1" applyFill="1" applyBorder="1" applyAlignment="1" applyProtection="1">
      <alignment horizontal="center" vertical="center" wrapText="1"/>
    </xf>
    <xf numFmtId="0" fontId="8" fillId="3" borderId="27" xfId="0"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8" fillId="3" borderId="46" xfId="0" applyFont="1" applyFill="1" applyBorder="1" applyAlignment="1" applyProtection="1">
      <alignment horizontal="center" vertical="center" wrapText="1"/>
    </xf>
    <xf numFmtId="0" fontId="15" fillId="21" borderId="37" xfId="0" applyFont="1" applyFill="1" applyBorder="1" applyAlignment="1" applyProtection="1">
      <alignment horizontal="center" vertical="center"/>
    </xf>
    <xf numFmtId="0" fontId="15" fillId="21" borderId="38" xfId="0" applyFont="1" applyFill="1" applyBorder="1" applyAlignment="1" applyProtection="1">
      <alignment horizontal="center" vertical="center"/>
    </xf>
    <xf numFmtId="0" fontId="15" fillId="21" borderId="39" xfId="0" applyFont="1" applyFill="1" applyBorder="1" applyAlignment="1" applyProtection="1">
      <alignment horizontal="center" vertical="center"/>
    </xf>
    <xf numFmtId="0" fontId="35" fillId="0" borderId="30" xfId="0" applyFont="1" applyBorder="1" applyAlignment="1" applyProtection="1">
      <alignment horizontal="left" vertical="center" wrapText="1"/>
    </xf>
    <xf numFmtId="0" fontId="35" fillId="0" borderId="31" xfId="0" applyFont="1" applyBorder="1" applyAlignment="1" applyProtection="1">
      <alignment horizontal="left" vertical="center" wrapText="1"/>
    </xf>
    <xf numFmtId="0" fontId="35" fillId="0" borderId="32" xfId="0" applyFont="1" applyBorder="1" applyAlignment="1" applyProtection="1">
      <alignment horizontal="left" vertical="center" wrapText="1"/>
    </xf>
    <xf numFmtId="0" fontId="49" fillId="0" borderId="54" xfId="0" applyFont="1" applyBorder="1" applyAlignment="1" applyProtection="1">
      <alignment horizontal="left" vertical="top" wrapText="1"/>
    </xf>
    <xf numFmtId="0" fontId="49" fillId="0" borderId="55" xfId="0" applyFont="1" applyBorder="1" applyAlignment="1" applyProtection="1">
      <alignment horizontal="left" vertical="top" wrapText="1"/>
    </xf>
    <xf numFmtId="0" fontId="49" fillId="0" borderId="56" xfId="0" applyFont="1" applyBorder="1" applyAlignment="1" applyProtection="1">
      <alignment horizontal="left" vertical="top" wrapText="1"/>
    </xf>
    <xf numFmtId="0" fontId="35" fillId="0" borderId="24" xfId="0" applyFont="1" applyBorder="1" applyAlignment="1" applyProtection="1">
      <alignment horizontal="left" vertical="center" wrapText="1"/>
    </xf>
    <xf numFmtId="0" fontId="35" fillId="0" borderId="0" xfId="0" applyFont="1" applyBorder="1" applyAlignment="1" applyProtection="1">
      <alignment horizontal="left" vertical="center" wrapText="1"/>
    </xf>
    <xf numFmtId="0" fontId="35" fillId="0" borderId="25" xfId="0" applyFont="1" applyBorder="1" applyAlignment="1" applyProtection="1">
      <alignment horizontal="left" vertical="center" wrapText="1"/>
    </xf>
    <xf numFmtId="0" fontId="49" fillId="0" borderId="57" xfId="0" applyFont="1" applyBorder="1" applyAlignment="1" applyProtection="1">
      <alignment horizontal="left" vertical="top" wrapText="1"/>
    </xf>
    <xf numFmtId="0" fontId="49" fillId="0" borderId="58" xfId="0" applyFont="1" applyBorder="1" applyAlignment="1" applyProtection="1">
      <alignment horizontal="left" vertical="top" wrapText="1"/>
    </xf>
    <xf numFmtId="0" fontId="49" fillId="0" borderId="59" xfId="0" applyFont="1" applyBorder="1" applyAlignment="1" applyProtection="1">
      <alignment horizontal="left" vertical="top" wrapText="1"/>
    </xf>
    <xf numFmtId="0" fontId="35" fillId="0" borderId="26" xfId="0" applyFont="1" applyBorder="1" applyAlignment="1" applyProtection="1">
      <alignment horizontal="left" vertical="center" wrapText="1"/>
    </xf>
    <xf numFmtId="0" fontId="35" fillId="0" borderId="27" xfId="0" applyFont="1" applyBorder="1" applyAlignment="1" applyProtection="1">
      <alignment horizontal="left" vertical="center" wrapText="1"/>
    </xf>
    <xf numFmtId="0" fontId="35" fillId="0" borderId="28" xfId="0" applyFont="1" applyBorder="1" applyAlignment="1" applyProtection="1">
      <alignment horizontal="left" vertical="center" wrapText="1"/>
    </xf>
    <xf numFmtId="0" fontId="49" fillId="0" borderId="60" xfId="0" applyFont="1" applyBorder="1" applyAlignment="1" applyProtection="1">
      <alignment horizontal="left" vertical="top" wrapText="1"/>
    </xf>
    <xf numFmtId="0" fontId="49" fillId="0" borderId="61" xfId="0" applyFont="1" applyBorder="1" applyAlignment="1" applyProtection="1">
      <alignment horizontal="left" vertical="top" wrapText="1"/>
    </xf>
    <xf numFmtId="0" fontId="49" fillId="0" borderId="62" xfId="0" applyFont="1" applyBorder="1" applyAlignment="1" applyProtection="1">
      <alignment horizontal="left" vertical="top" wrapText="1"/>
    </xf>
    <xf numFmtId="0" fontId="35" fillId="0" borderId="21" xfId="0" applyFont="1" applyBorder="1" applyAlignment="1" applyProtection="1">
      <alignment horizontal="left" vertical="center" wrapText="1"/>
    </xf>
    <xf numFmtId="0" fontId="35" fillId="0" borderId="22" xfId="0" applyFont="1" applyBorder="1" applyAlignment="1" applyProtection="1">
      <alignment horizontal="left" vertical="center" wrapText="1"/>
    </xf>
    <xf numFmtId="0" fontId="35" fillId="0" borderId="23" xfId="0" applyFont="1" applyBorder="1" applyAlignment="1" applyProtection="1">
      <alignment horizontal="left" vertical="center" wrapText="1"/>
    </xf>
    <xf numFmtId="0" fontId="49" fillId="0" borderId="63" xfId="0" applyFont="1" applyBorder="1" applyAlignment="1" applyProtection="1">
      <alignment horizontal="left" vertical="top" wrapText="1"/>
    </xf>
    <xf numFmtId="0" fontId="49" fillId="0" borderId="64" xfId="0" applyFont="1" applyBorder="1" applyAlignment="1" applyProtection="1">
      <alignment horizontal="left" vertical="top" wrapText="1"/>
    </xf>
    <xf numFmtId="0" fontId="49" fillId="0" borderId="65" xfId="0" applyFont="1" applyBorder="1" applyAlignment="1" applyProtection="1">
      <alignment horizontal="left" vertical="top" wrapText="1"/>
    </xf>
    <xf numFmtId="0" fontId="35" fillId="0" borderId="34" xfId="0" applyFont="1" applyBorder="1" applyAlignment="1" applyProtection="1">
      <alignment horizontal="left" vertical="center" wrapText="1"/>
    </xf>
    <xf numFmtId="0" fontId="35" fillId="0" borderId="35" xfId="0" applyFont="1" applyBorder="1" applyAlignment="1" applyProtection="1">
      <alignment horizontal="left" vertical="center" wrapText="1"/>
    </xf>
    <xf numFmtId="0" fontId="35" fillId="0" borderId="36" xfId="0" applyFont="1" applyBorder="1" applyAlignment="1" applyProtection="1">
      <alignment horizontal="left" vertical="center" wrapText="1"/>
    </xf>
    <xf numFmtId="0" fontId="49" fillId="0" borderId="66" xfId="0" applyFont="1" applyBorder="1" applyAlignment="1" applyProtection="1">
      <alignment horizontal="left" vertical="top" wrapText="1"/>
    </xf>
    <xf numFmtId="0" fontId="49" fillId="0" borderId="67" xfId="0" applyFont="1" applyBorder="1" applyAlignment="1" applyProtection="1">
      <alignment horizontal="left" vertical="top" wrapText="1"/>
    </xf>
    <xf numFmtId="0" fontId="49" fillId="0" borderId="68" xfId="0" applyFont="1" applyBorder="1" applyAlignment="1" applyProtection="1">
      <alignment horizontal="left" vertical="top" wrapText="1"/>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29" fillId="22" borderId="13" xfId="0" applyFont="1" applyFill="1" applyBorder="1" applyAlignment="1" applyProtection="1">
      <alignment horizontal="center" vertical="center"/>
    </xf>
    <xf numFmtId="0" fontId="29" fillId="22" borderId="14" xfId="0" applyFont="1" applyFill="1" applyBorder="1" applyAlignment="1" applyProtection="1">
      <alignment horizontal="center" vertical="center"/>
    </xf>
    <xf numFmtId="0" fontId="29" fillId="22" borderId="15"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49" fillId="0" borderId="75" xfId="0" applyFont="1" applyBorder="1" applyAlignment="1" applyProtection="1">
      <alignment horizontal="left" vertical="top" wrapText="1"/>
    </xf>
    <xf numFmtId="0" fontId="49" fillId="0" borderId="76" xfId="0" applyFont="1" applyBorder="1" applyAlignment="1" applyProtection="1">
      <alignment horizontal="left" vertical="top" wrapText="1"/>
    </xf>
    <xf numFmtId="0" fontId="49" fillId="0" borderId="77" xfId="0" applyFont="1" applyBorder="1" applyAlignment="1" applyProtection="1">
      <alignment horizontal="left" vertical="top" wrapText="1"/>
    </xf>
    <xf numFmtId="0" fontId="35" fillId="0" borderId="0" xfId="0" applyFont="1" applyAlignment="1" applyProtection="1">
      <alignment horizontal="left" vertical="center" wrapText="1"/>
    </xf>
    <xf numFmtId="0" fontId="49" fillId="0" borderId="80" xfId="0" applyFont="1" applyBorder="1" applyAlignment="1" applyProtection="1">
      <alignment horizontal="left" vertical="top" wrapText="1"/>
    </xf>
    <xf numFmtId="0" fontId="49" fillId="0" borderId="81" xfId="0" applyFont="1" applyBorder="1" applyAlignment="1" applyProtection="1">
      <alignment horizontal="left" vertical="top" wrapText="1"/>
    </xf>
    <xf numFmtId="0" fontId="49" fillId="0" borderId="82" xfId="0" applyFont="1" applyBorder="1" applyAlignment="1" applyProtection="1">
      <alignment horizontal="left" vertical="top" wrapText="1"/>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45" fillId="3" borderId="10" xfId="0" applyFont="1" applyFill="1" applyBorder="1" applyAlignment="1" applyProtection="1">
      <alignment horizontal="center" vertical="center" wrapText="1"/>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0" fillId="0" borderId="11" xfId="0" applyFont="1" applyFill="1" applyBorder="1" applyAlignment="1" applyProtection="1">
      <alignment horizontal="left" vertical="top" wrapText="1"/>
    </xf>
    <xf numFmtId="0" fontId="0" fillId="0" borderId="41" xfId="0" applyFont="1" applyFill="1" applyBorder="1" applyAlignment="1" applyProtection="1">
      <alignment horizontal="left" vertical="top" wrapText="1"/>
    </xf>
    <xf numFmtId="0" fontId="0" fillId="2" borderId="13" xfId="0" applyFont="1" applyFill="1" applyBorder="1" applyAlignment="1" applyProtection="1">
      <alignment horizontal="left" vertical="top" wrapText="1"/>
    </xf>
    <xf numFmtId="0" fontId="0" fillId="2" borderId="14" xfId="0" applyFont="1" applyFill="1" applyBorder="1" applyAlignment="1" applyProtection="1">
      <alignment horizontal="left" vertical="top" wrapText="1"/>
    </xf>
    <xf numFmtId="0" fontId="0" fillId="2" borderId="45" xfId="0" applyFont="1" applyFill="1" applyBorder="1" applyAlignment="1" applyProtection="1">
      <alignment horizontal="left" vertical="top" wrapText="1"/>
    </xf>
    <xf numFmtId="0" fontId="35" fillId="28" borderId="13" xfId="0" applyFont="1" applyFill="1" applyBorder="1" applyAlignment="1" applyProtection="1">
      <alignment horizontal="left" vertical="top" wrapText="1"/>
    </xf>
    <xf numFmtId="0" fontId="35" fillId="28" borderId="14" xfId="0" applyFont="1" applyFill="1" applyBorder="1" applyAlignment="1" applyProtection="1">
      <alignment horizontal="left" vertical="top" wrapText="1"/>
    </xf>
    <xf numFmtId="0" fontId="35" fillId="28" borderId="72" xfId="0" applyFont="1" applyFill="1" applyBorder="1" applyAlignment="1" applyProtection="1">
      <alignment horizontal="left" vertical="top" wrapText="1"/>
    </xf>
    <xf numFmtId="0" fontId="11" fillId="3" borderId="10" xfId="0" applyFont="1" applyFill="1" applyBorder="1" applyAlignment="1" applyProtection="1">
      <alignment horizontal="center" vertical="center" wrapText="1"/>
    </xf>
  </cellXfs>
  <cellStyles count="4">
    <cellStyle name="Hiperłącze" xfId="1" builtinId="8" customBuiltin="1"/>
    <cellStyle name="Kurs" xfId="3" xr:uid="{BE373E7A-F80C-4E8F-8192-C6DE3003C993}"/>
    <cellStyle name="Modul" xfId="2" xr:uid="{26B432F6-B88B-4459-9931-6B1B1811D35A}"/>
    <cellStyle name="Normalny" xfId="0" builtinId="0"/>
  </cellStyles>
  <dxfs count="0"/>
  <tableStyles count="0" defaultTableStyle="TableStyleMedium2" defaultPivotStyle="PivotStyleLight16"/>
  <colors>
    <mruColors>
      <color rgb="FFFFFF8F"/>
      <color rgb="FFD5D5FF"/>
      <color rgb="FFE6FD91"/>
      <color rgb="FFCCFFCC"/>
      <color rgb="FFF9D3B9"/>
      <color rgb="FFC9C9FF"/>
      <color rgb="FFFFCD2F"/>
      <color rgb="FFE7E7FF"/>
      <color rgb="FFABABFF"/>
      <color rgb="FFBDB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0</xdr:row>
      <xdr:rowOff>0</xdr:rowOff>
    </xdr:from>
    <xdr:to>
      <xdr:col>9</xdr:col>
      <xdr:colOff>167748</xdr:colOff>
      <xdr:row>4</xdr:row>
      <xdr:rowOff>71422</xdr:rowOff>
    </xdr:to>
    <xdr:pic>
      <xdr:nvPicPr>
        <xdr:cNvPr id="2" name="Obraz 1">
          <a:extLst>
            <a:ext uri="{FF2B5EF4-FFF2-40B4-BE49-F238E27FC236}">
              <a16:creationId xmlns:a16="http://schemas.microsoft.com/office/drawing/2014/main" id="{1FA31A5C-0200-4E72-BA29-3BE760B953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05650" y="0"/>
          <a:ext cx="4187298" cy="11667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EE81567-CCF3-4A12-9D20-CD4E214B4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FCA7ED11-A0E3-4177-AD60-18CA2D04F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30CDE5C-2456-4C0B-8415-512B66C774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D22527E-9BCD-4460-8FF0-170C4F0A41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8735162-90D1-4AE6-9C5B-529962B04F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ACF52D1-6B40-4BA8-AC77-81CB8EC363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370A098-C625-411E-9AA6-95DE1380F2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D8656D4E-526C-4CBA-8B3E-53A15947E4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34F5F72-A16C-416A-A3F4-F4199ED5E8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132F72F-38DE-46D7-8E25-E0062C9FFB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A4A9E1A-BB6B-435A-832A-513AA9951D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B20603F-FEFA-4F64-B25E-89E5852734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D0D79235-C04E-4AA0-84B4-2484136C3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9E17D6F-25F9-4B0A-8348-9B473264B2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9A4DCE4-C660-4334-AC71-56E63BB367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730EDCA-378D-45B0-9934-2625245899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A2F559EE-003F-457E-B3D6-98D6C8214C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43E211D-74D1-49A1-B8A9-9EC03E8535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B1AFD6F-2610-44E8-93FE-D36E2781A4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33EC36A-C8FC-4BBA-ADD3-57EEF0A6DA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107211</xdr:colOff>
      <xdr:row>2</xdr:row>
      <xdr:rowOff>359661</xdr:rowOff>
    </xdr:to>
    <xdr:pic>
      <xdr:nvPicPr>
        <xdr:cNvPr id="2" name="Obraz 1">
          <a:extLst>
            <a:ext uri="{FF2B5EF4-FFF2-40B4-BE49-F238E27FC236}">
              <a16:creationId xmlns:a16="http://schemas.microsoft.com/office/drawing/2014/main" id="{F033D28F-D36F-4559-9A67-75B08BD82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69085" y="0"/>
          <a:ext cx="2951295" cy="815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6CE5B69-8527-40D6-B0C4-A73E382A07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74D286D-F014-40CB-B2C6-3A1704CA69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CB2F790-0D4A-4655-9CE0-9E75DD666E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9ED0875E-52A9-4344-AC0C-8E86692F0C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D88EB915-876D-42B5-9DB9-9B90E655B5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FDA007F7-0D12-4DD9-B7CA-2E5035B162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A64B704-1D42-4B10-9491-C13A5348A2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DF55375-95C2-4981-B0D2-337BBA1138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D21DF067-FA4D-41D2-BD07-2E3FA7FC0F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26213</xdr:colOff>
      <xdr:row>3</xdr:row>
      <xdr:rowOff>89647</xdr:rowOff>
    </xdr:to>
    <xdr:pic>
      <xdr:nvPicPr>
        <xdr:cNvPr id="2" name="Obraz 1">
          <a:extLst>
            <a:ext uri="{FF2B5EF4-FFF2-40B4-BE49-F238E27FC236}">
              <a16:creationId xmlns:a16="http://schemas.microsoft.com/office/drawing/2014/main" id="{F6C65053-6F08-4A8F-8C2E-9E90990CA3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3651" cy="6611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382945A-CC4B-4E11-9AEE-0544C478F8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BFCC52F-D80F-43E0-83C1-8C0F451B98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F8EE1983-411B-4A91-A66D-60D8DF24D5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E7D735E-7DD3-48EA-982C-FBCC408FE3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D1904AFD-2BE5-4715-B7B2-382AA758D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1DD1991-A7EE-4AE1-8300-36129D87C9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184BA80C-7126-4CAF-9521-0BD082876D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227CBA7-47BC-4080-AD25-213C484903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E524AC3-A3C5-4348-9592-F35561F11A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96955AA-B1FD-4774-B8BD-0E7A96BE7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2B42E22C-0495-47A8-B7A7-521F525AC2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FCA280C-8069-431A-8564-E46D04FF8C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D8D4CA0-A650-4D73-BA38-3EA0A499E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192CF389-5146-403F-A5BE-985159B61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26213</xdr:colOff>
      <xdr:row>3</xdr:row>
      <xdr:rowOff>89647</xdr:rowOff>
    </xdr:to>
    <xdr:pic>
      <xdr:nvPicPr>
        <xdr:cNvPr id="2" name="Obraz 1">
          <a:extLst>
            <a:ext uri="{FF2B5EF4-FFF2-40B4-BE49-F238E27FC236}">
              <a16:creationId xmlns:a16="http://schemas.microsoft.com/office/drawing/2014/main" id="{3BB45335-7065-41BF-AE62-E1E6DE20F6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3651" cy="66114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93B6939-3600-47A9-A432-507E339A32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F387971-C383-4429-89F8-1EDA87D6FF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7C426FD4-1DF0-4132-B414-55A0A9A41A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EBB902B-EF24-4D25-AFD0-0AF8FEEB92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04F1F4D-30D1-4E80-ADF3-6E832260C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F4D70A9-A35F-4613-A704-9A77A9E1BA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B7F22D2A-49DD-409F-809D-30F7F984B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133BF48-C36B-4900-AAAC-B7C89A40D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98CE32EE-A220-4AB7-82EB-BE3B54E520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4DFBA92-21B6-4BEB-A3F1-9933FBBA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2858AD9-CCB8-4950-A5A0-CC11579D1A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CE778E8-BA39-4457-9132-7390325FF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zpsb.pl/wp-content/uploads/2019/09/EKONOMIA-1_Kurs-8-3_2019-20.pdf" TargetMode="External"/><Relationship Id="rId7" Type="http://schemas.openxmlformats.org/officeDocument/2006/relationships/drawing" Target="../drawings/drawing1.xml"/><Relationship Id="rId2" Type="http://schemas.openxmlformats.org/officeDocument/2006/relationships/hyperlink" Target="https://www.zpsb.pl/wp-content/uploads/2019/09/EKONOMIA-1_Kurs-8-2_2019-20.pdf" TargetMode="External"/><Relationship Id="rId1" Type="http://schemas.openxmlformats.org/officeDocument/2006/relationships/hyperlink" Target="https://www.zpsb.pl/wp-content/uploads/2019/09/EKONOMIA-1_Kurs-8-1_2019-20.pdf" TargetMode="External"/><Relationship Id="rId6" Type="http://schemas.openxmlformats.org/officeDocument/2006/relationships/printerSettings" Target="../printerSettings/printerSettings1.bin"/><Relationship Id="rId5" Type="http://schemas.openxmlformats.org/officeDocument/2006/relationships/hyperlink" Target="https://www.zpsb.pl/wp-content/uploads/2019/09/EKONOMIA-1_M8_2019-20.pdf" TargetMode="External"/><Relationship Id="rId4" Type="http://schemas.openxmlformats.org/officeDocument/2006/relationships/hyperlink" Target="https://www.zpsb.pl/wp-content/uploads/2019/09/EKONOMIA-1_Kurs-8-4_2019-20.pdf"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zpsb.pl/wp-content/uploads/2019/09/EKONOMIA-1_Kurs-3-1_2019-20_Wydz.pdf" TargetMode="External"/><Relationship Id="rId7" Type="http://schemas.openxmlformats.org/officeDocument/2006/relationships/vmlDrawing" Target="../drawings/vmlDrawing13.vml"/><Relationship Id="rId2" Type="http://schemas.openxmlformats.org/officeDocument/2006/relationships/hyperlink" Target="https://www.zpsb.pl/wp-content/uploads/2019/09/EKONOMIA-1_Kurs-3-4_2019-20_Wydz.pdf" TargetMode="External"/><Relationship Id="rId1" Type="http://schemas.openxmlformats.org/officeDocument/2006/relationships/hyperlink" Target="https://www.zpsb.pl/wp-content/uploads/2019/09/EKONOMIA-1_Kurs-3-2_2019-20_Wydz.pdf"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zpsb.pl/wp-content/uploads/2019/09/EKONOMIA-1_Kurs-3-3_2019-20_Wydz.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19/09/EKONOMIA-1_Kurs-4-1_2019-20.pdf" TargetMode="External"/><Relationship Id="rId1" Type="http://schemas.openxmlformats.org/officeDocument/2006/relationships/hyperlink" Target="https://www.zpsb.pl/wp-content/uploads/2019/09/EKONOMIA-1_Kurs-4-2_2019-20.pdf" TargetMode="Externa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09/EKONOMIA-1_Kurs-5-3_2019-20.pdf" TargetMode="External"/><Relationship Id="rId2" Type="http://schemas.openxmlformats.org/officeDocument/2006/relationships/hyperlink" Target="https://www.zpsb.pl/wp-content/uploads/2019/09/EKONOMIA-1_Kurs-5-1_2019-20.pdf" TargetMode="External"/><Relationship Id="rId1" Type="http://schemas.openxmlformats.org/officeDocument/2006/relationships/hyperlink" Target="https://www.zpsb.pl/wp-content/uploads/2019/09/EKONOMIA-1_Kurs-5-2_2019-20.pdf" TargetMode="External"/><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09/EKONOMIA-1_Kurs-6-3_2019-20.pdf" TargetMode="External"/><Relationship Id="rId2" Type="http://schemas.openxmlformats.org/officeDocument/2006/relationships/hyperlink" Target="https://www.zpsb.pl/wp-content/uploads/2019/09/EKONOMIA-1_Kurs-6-1_2019-20.pdf" TargetMode="External"/><Relationship Id="rId1" Type="http://schemas.openxmlformats.org/officeDocument/2006/relationships/hyperlink" Target="https://www.zpsb.pl/wp-content/uploads/2019/09/EKONOMIA-1_Kurs-6-2_2019-20.pdf" TargetMode="External"/><Relationship Id="rId6" Type="http://schemas.openxmlformats.org/officeDocument/2006/relationships/vmlDrawing" Target="../drawings/vmlDrawing25.vm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zpsb.pl/wp-content/uploads/2019/09/EKONOMIA-1_Kurs-7-1_2019-20.pdf" TargetMode="External"/><Relationship Id="rId1" Type="http://schemas.openxmlformats.org/officeDocument/2006/relationships/hyperlink" Target="https://www.zpsb.pl/wp-content/uploads/2019/09/EKONOMIA-1_Kurs-7-2_2019-20.pdf" TargetMode="External"/><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09/EKONOMIA-1_Kurs-8-1_2019-20.pdf" TargetMode="External"/><Relationship Id="rId7" Type="http://schemas.openxmlformats.org/officeDocument/2006/relationships/vmlDrawing" Target="../drawings/vmlDrawing32.vml"/><Relationship Id="rId2" Type="http://schemas.openxmlformats.org/officeDocument/2006/relationships/hyperlink" Target="https://www.zpsb.pl/wp-content/uploads/2019/09/EKONOMIA-1_Kurs-8-4_2019-20.pdf" TargetMode="External"/><Relationship Id="rId1" Type="http://schemas.openxmlformats.org/officeDocument/2006/relationships/hyperlink" Target="https://www.zpsb.pl/wp-content/uploads/2019/09/EKONOMIA-1_Kurs-8-2_2019-20.pdf" TargetMode="Externa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hyperlink" Target="https://www.zpsb.pl/wp-content/uploads/2019/09/EKONOMIA-1_Kurs-8-3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zpsb.pl/wp-content/uploads/2019/09/EKONOMIA-1_Kurs-9-1_LST_2019-20.pdf" TargetMode="External"/><Relationship Id="rId1" Type="http://schemas.openxmlformats.org/officeDocument/2006/relationships/hyperlink" Target="https://www.zpsb.pl/wp-content/uploads/2019/09/EKONOMIA-1_Kurs-9-2_LST_2019-20.pdf" TargetMode="External"/><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09/EKONOMIA-1_Kurs-10-3_2019-20.pdf" TargetMode="External"/><Relationship Id="rId2" Type="http://schemas.openxmlformats.org/officeDocument/2006/relationships/hyperlink" Target="https://www.zpsb.pl/wp-content/uploads/2019/09/EKONOMIA-1_Kurs-10-1_2019-20.pdf" TargetMode="External"/><Relationship Id="rId1" Type="http://schemas.openxmlformats.org/officeDocument/2006/relationships/hyperlink" Target="https://www.zpsb.pl/wp-content/uploads/2019/09/EKONOMIA-1_Kurs-10-2_2019-20.pdf" TargetMode="External"/><Relationship Id="rId6" Type="http://schemas.openxmlformats.org/officeDocument/2006/relationships/vmlDrawing" Target="../drawings/vmlDrawing40.vm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09/EKONOMIA-1_Kurs-11-3_LST_2019-20.pdf" TargetMode="External"/><Relationship Id="rId2" Type="http://schemas.openxmlformats.org/officeDocument/2006/relationships/hyperlink" Target="https://www.zpsb.pl/wp-content/uploads/2019/09/EKONOMIA-1_Kurs-11-1_LST_2019-20.pdf" TargetMode="External"/><Relationship Id="rId1" Type="http://schemas.openxmlformats.org/officeDocument/2006/relationships/hyperlink" Target="https://www.zpsb.pl/wp-content/uploads/2019/09/EKONOMIA-1_Kurs-11-2_LST_2019-20.pdf" TargetMode="External"/><Relationship Id="rId6" Type="http://schemas.openxmlformats.org/officeDocument/2006/relationships/vmlDrawing" Target="../drawings/vmlDrawing44.vm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19/09/EKONOMIA-1_Kurs-12-1_2019-20.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www.zpsb.pl/wp-content/uploads/2019/09/EKONOMIA-1_Kurs-13-1_2019-20.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zpsb.pl/wp-content/uploads/2019/09/EKONOMIA-1_Kurs-14-3_LST_2019-20.pdf" TargetMode="External"/><Relationship Id="rId2" Type="http://schemas.openxmlformats.org/officeDocument/2006/relationships/hyperlink" Target="https://www.zpsb.pl/wp-content/uploads/2019/09/EKONOMIA-1_Kurs-14-1_LST_2019-20.pdf" TargetMode="External"/><Relationship Id="rId1" Type="http://schemas.openxmlformats.org/officeDocument/2006/relationships/hyperlink" Target="https://www.zpsb.pl/wp-content/uploads/2019/09/EKONOMIA-1_Kurs-14-2_LST_2019-20.pdf" TargetMode="External"/><Relationship Id="rId5" Type="http://schemas.openxmlformats.org/officeDocument/2006/relationships/vmlDrawing" Target="../drawings/vmlDrawing52.v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9.bin"/><Relationship Id="rId1" Type="http://schemas.openxmlformats.org/officeDocument/2006/relationships/hyperlink" Target="https://www.zpsb.pl/wp-content/uploads/2019/09/EKONOMIA-1_Kurs-16-1_LST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6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EKONOMIA-1_Kurs-2-1_2019-20_Wydz.pdf" TargetMode="External"/><Relationship Id="rId7" Type="http://schemas.openxmlformats.org/officeDocument/2006/relationships/vmlDrawing" Target="../drawings/vmlDrawing8.vml"/><Relationship Id="rId2" Type="http://schemas.openxmlformats.org/officeDocument/2006/relationships/hyperlink" Target="https://www.zpsb.pl/wp-content/uploads/2019/09/EKONOMIA-1_Kurs-2-4_2019-20_Wydz.pdf" TargetMode="External"/><Relationship Id="rId1" Type="http://schemas.openxmlformats.org/officeDocument/2006/relationships/hyperlink" Target="https://www.zpsb.pl/wp-content/uploads/2019/09/EKONOMIA-1_Kurs-2-2_2019-20_Wydz.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zpsb.pl/wp-content/uploads/2019/09/EKONOMIA-1_Kurs-2-3_2019-20_Wydz.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FFCD2F"/>
    <pageSetUpPr fitToPage="1"/>
  </sheetPr>
  <dimension ref="A1:I78"/>
  <sheetViews>
    <sheetView showGridLines="0" showZeros="0" tabSelected="1" zoomScale="120" zoomScaleNormal="120" workbookViewId="0">
      <selection activeCell="B2" sqref="B2"/>
    </sheetView>
  </sheetViews>
  <sheetFormatPr defaultColWidth="8.7109375" defaultRowHeight="15" x14ac:dyDescent="0.25"/>
  <cols>
    <col min="1" max="1" width="21.42578125" style="2" customWidth="1"/>
    <col min="2" max="2" width="14" style="2" customWidth="1"/>
    <col min="3" max="3" width="62.42578125" style="2" customWidth="1"/>
    <col min="4" max="4" width="8.7109375" style="48"/>
    <col min="5" max="5" width="13.7109375" style="2" customWidth="1"/>
    <col min="6" max="6" width="17" style="2" customWidth="1"/>
    <col min="7" max="7" width="11.42578125" style="2" customWidth="1"/>
    <col min="8" max="8" width="9.42578125" style="2" customWidth="1"/>
    <col min="9" max="11" width="8.7109375" style="2"/>
    <col min="12" max="12" width="14.28515625" style="2" customWidth="1"/>
    <col min="13" max="16384" width="8.7109375" style="2"/>
  </cols>
  <sheetData>
    <row r="1" spans="1:9" ht="23.25" x14ac:dyDescent="0.35">
      <c r="A1" s="46" t="s">
        <v>0</v>
      </c>
      <c r="B1" s="47"/>
    </row>
    <row r="2" spans="1:9" ht="21" x14ac:dyDescent="0.35">
      <c r="A2" s="49" t="s">
        <v>189</v>
      </c>
      <c r="B2" s="153" t="s">
        <v>881</v>
      </c>
      <c r="C2" s="154"/>
    </row>
    <row r="3" spans="1:9" ht="21" x14ac:dyDescent="0.35">
      <c r="A3" s="49" t="s">
        <v>1</v>
      </c>
      <c r="B3" s="153" t="s">
        <v>365</v>
      </c>
      <c r="C3" s="154"/>
    </row>
    <row r="4" spans="1:9" ht="21" x14ac:dyDescent="0.35">
      <c r="A4" s="49" t="s">
        <v>190</v>
      </c>
      <c r="B4" s="153" t="s">
        <v>191</v>
      </c>
      <c r="C4" s="155" t="s">
        <v>890</v>
      </c>
    </row>
    <row r="5" spans="1:9" ht="21" x14ac:dyDescent="0.35">
      <c r="A5" s="49" t="s">
        <v>192</v>
      </c>
      <c r="B5" s="153" t="s">
        <v>193</v>
      </c>
      <c r="C5" s="155"/>
    </row>
    <row r="6" spans="1:9" ht="10.15" customHeight="1" thickBot="1" x14ac:dyDescent="0.3">
      <c r="A6" s="50"/>
    </row>
    <row r="7" spans="1:9" ht="24" thickBot="1" x14ac:dyDescent="0.4">
      <c r="A7" s="49" t="s">
        <v>2</v>
      </c>
      <c r="B7" s="186" t="s">
        <v>773</v>
      </c>
      <c r="C7" s="187"/>
    </row>
    <row r="8" spans="1:9" ht="10.15" customHeight="1" thickBot="1" x14ac:dyDescent="0.3"/>
    <row r="9" spans="1:9" ht="39" thickBot="1" x14ac:dyDescent="0.3">
      <c r="A9" s="51" t="s">
        <v>3</v>
      </c>
      <c r="B9" s="52" t="s">
        <v>4</v>
      </c>
      <c r="C9" s="52" t="s">
        <v>5</v>
      </c>
      <c r="D9" s="52" t="s">
        <v>6</v>
      </c>
      <c r="E9" s="53" t="s">
        <v>7</v>
      </c>
      <c r="F9" s="52" t="s">
        <v>8</v>
      </c>
      <c r="G9" s="54" t="s">
        <v>9</v>
      </c>
      <c r="H9" s="54" t="s">
        <v>136</v>
      </c>
      <c r="I9" s="55" t="s">
        <v>436</v>
      </c>
    </row>
    <row r="10" spans="1:9" ht="16.5" customHeight="1" thickBot="1" x14ac:dyDescent="0.3">
      <c r="A10" s="188" t="s">
        <v>10</v>
      </c>
      <c r="B10" s="56" t="s">
        <v>366</v>
      </c>
      <c r="C10" s="455" t="s">
        <v>11</v>
      </c>
      <c r="D10" s="56">
        <f>SUM(D11:D15)</f>
        <v>17</v>
      </c>
      <c r="E10" s="56"/>
      <c r="F10" s="106" t="s">
        <v>12</v>
      </c>
      <c r="G10" s="58">
        <f>SUM(G11:G15)</f>
        <v>68</v>
      </c>
      <c r="H10" s="58">
        <f t="shared" ref="H10:I10" si="0">SUM(H11:H15)</f>
        <v>357</v>
      </c>
      <c r="I10" s="58">
        <f t="shared" si="0"/>
        <v>425</v>
      </c>
    </row>
    <row r="11" spans="1:9" ht="16.5" customHeight="1" thickBot="1" x14ac:dyDescent="0.3">
      <c r="A11" s="189"/>
      <c r="B11" s="59" t="s">
        <v>13</v>
      </c>
      <c r="C11" s="456" t="s">
        <v>14</v>
      </c>
      <c r="D11" s="107">
        <v>8</v>
      </c>
      <c r="E11" s="107" t="s">
        <v>15</v>
      </c>
      <c r="F11" s="107"/>
      <c r="G11" s="60">
        <v>24</v>
      </c>
      <c r="H11" s="60">
        <f t="shared" ref="H11:H15" si="1">I11-G11</f>
        <v>176</v>
      </c>
      <c r="I11" s="60">
        <f>D11*25</f>
        <v>200</v>
      </c>
    </row>
    <row r="12" spans="1:9" ht="16.5" customHeight="1" thickBot="1" x14ac:dyDescent="0.3">
      <c r="A12" s="189"/>
      <c r="B12" s="59" t="s">
        <v>16</v>
      </c>
      <c r="C12" s="456" t="s">
        <v>17</v>
      </c>
      <c r="D12" s="109">
        <v>1</v>
      </c>
      <c r="E12" s="109" t="s">
        <v>15</v>
      </c>
      <c r="F12" s="109"/>
      <c r="G12" s="61">
        <v>6</v>
      </c>
      <c r="H12" s="61">
        <f t="shared" si="1"/>
        <v>19</v>
      </c>
      <c r="I12" s="61">
        <f t="shared" ref="I12:I15" si="2">D12*25</f>
        <v>25</v>
      </c>
    </row>
    <row r="13" spans="1:9" ht="16.5" customHeight="1" thickBot="1" x14ac:dyDescent="0.3">
      <c r="A13" s="189"/>
      <c r="B13" s="59" t="s">
        <v>18</v>
      </c>
      <c r="C13" s="456" t="s">
        <v>382</v>
      </c>
      <c r="D13" s="109">
        <v>2</v>
      </c>
      <c r="E13" s="109" t="s">
        <v>879</v>
      </c>
      <c r="F13" s="109"/>
      <c r="G13" s="61">
        <v>12</v>
      </c>
      <c r="H13" s="61">
        <f t="shared" si="1"/>
        <v>38</v>
      </c>
      <c r="I13" s="61">
        <f t="shared" si="2"/>
        <v>50</v>
      </c>
    </row>
    <row r="14" spans="1:9" ht="16.5" customHeight="1" thickBot="1" x14ac:dyDescent="0.3">
      <c r="A14" s="189"/>
      <c r="B14" s="59" t="s">
        <v>187</v>
      </c>
      <c r="C14" s="456" t="s">
        <v>19</v>
      </c>
      <c r="D14" s="109">
        <v>2</v>
      </c>
      <c r="E14" s="109" t="s">
        <v>15</v>
      </c>
      <c r="F14" s="109"/>
      <c r="G14" s="61">
        <v>12</v>
      </c>
      <c r="H14" s="61">
        <f t="shared" si="1"/>
        <v>38</v>
      </c>
      <c r="I14" s="61">
        <f t="shared" si="2"/>
        <v>50</v>
      </c>
    </row>
    <row r="15" spans="1:9" ht="16.5" customHeight="1" thickBot="1" x14ac:dyDescent="0.3">
      <c r="A15" s="189"/>
      <c r="B15" s="62" t="s">
        <v>186</v>
      </c>
      <c r="C15" s="456" t="s">
        <v>20</v>
      </c>
      <c r="D15" s="109">
        <v>4</v>
      </c>
      <c r="E15" s="109" t="s">
        <v>21</v>
      </c>
      <c r="F15" s="109"/>
      <c r="G15" s="61">
        <v>14</v>
      </c>
      <c r="H15" s="61">
        <f t="shared" si="1"/>
        <v>86</v>
      </c>
      <c r="I15" s="61">
        <f t="shared" si="2"/>
        <v>100</v>
      </c>
    </row>
    <row r="16" spans="1:9" ht="16.5" customHeight="1" thickBot="1" x14ac:dyDescent="0.3">
      <c r="A16" s="189"/>
      <c r="B16" s="56" t="s">
        <v>367</v>
      </c>
      <c r="C16" s="457" t="s">
        <v>34</v>
      </c>
      <c r="D16" s="56">
        <f>SUM(D17:D20)</f>
        <v>13</v>
      </c>
      <c r="E16" s="56"/>
      <c r="F16" s="106" t="s">
        <v>35</v>
      </c>
      <c r="G16" s="58">
        <f>SUM(G17:G20)</f>
        <v>90</v>
      </c>
      <c r="H16" s="58">
        <f t="shared" ref="H16:I16" si="3">SUM(H17:H20)</f>
        <v>235</v>
      </c>
      <c r="I16" s="58">
        <f t="shared" si="3"/>
        <v>325</v>
      </c>
    </row>
    <row r="17" spans="1:9" ht="16.5" customHeight="1" thickBot="1" x14ac:dyDescent="0.3">
      <c r="A17" s="189"/>
      <c r="B17" s="59" t="s">
        <v>24</v>
      </c>
      <c r="C17" s="458" t="s">
        <v>37</v>
      </c>
      <c r="D17" s="109">
        <v>3</v>
      </c>
      <c r="E17" s="111" t="s">
        <v>15</v>
      </c>
      <c r="F17" s="109"/>
      <c r="G17" s="61">
        <v>18</v>
      </c>
      <c r="H17" s="61">
        <f t="shared" ref="H17:H20" si="4">I17-G17</f>
        <v>57</v>
      </c>
      <c r="I17" s="61">
        <f t="shared" ref="I17:I20" si="5">D17*25</f>
        <v>75</v>
      </c>
    </row>
    <row r="18" spans="1:9" ht="16.5" customHeight="1" thickBot="1" x14ac:dyDescent="0.3">
      <c r="A18" s="189"/>
      <c r="B18" s="59" t="s">
        <v>26</v>
      </c>
      <c r="C18" s="458" t="s">
        <v>38</v>
      </c>
      <c r="D18" s="109">
        <v>4</v>
      </c>
      <c r="E18" s="111" t="s">
        <v>15</v>
      </c>
      <c r="F18" s="109"/>
      <c r="G18" s="61">
        <v>24</v>
      </c>
      <c r="H18" s="61">
        <f t="shared" si="4"/>
        <v>76</v>
      </c>
      <c r="I18" s="61">
        <f t="shared" si="5"/>
        <v>100</v>
      </c>
    </row>
    <row r="19" spans="1:9" ht="16.5" customHeight="1" thickBot="1" x14ac:dyDescent="0.3">
      <c r="A19" s="189"/>
      <c r="B19" s="59" t="s">
        <v>28</v>
      </c>
      <c r="C19" s="458" t="s">
        <v>40</v>
      </c>
      <c r="D19" s="109">
        <v>4</v>
      </c>
      <c r="E19" s="111" t="s">
        <v>21</v>
      </c>
      <c r="F19" s="109"/>
      <c r="G19" s="61">
        <v>36</v>
      </c>
      <c r="H19" s="61">
        <f t="shared" si="4"/>
        <v>64</v>
      </c>
      <c r="I19" s="61">
        <f t="shared" si="5"/>
        <v>100</v>
      </c>
    </row>
    <row r="20" spans="1:9" ht="16.5" customHeight="1" thickBot="1" x14ac:dyDescent="0.3">
      <c r="A20" s="189"/>
      <c r="B20" s="59" t="s">
        <v>29</v>
      </c>
      <c r="C20" s="458" t="s">
        <v>41</v>
      </c>
      <c r="D20" s="114">
        <v>2</v>
      </c>
      <c r="E20" s="115" t="s">
        <v>15</v>
      </c>
      <c r="F20" s="107"/>
      <c r="G20" s="60">
        <v>12</v>
      </c>
      <c r="H20" s="60">
        <f t="shared" si="4"/>
        <v>38</v>
      </c>
      <c r="I20" s="60">
        <f t="shared" si="5"/>
        <v>50</v>
      </c>
    </row>
    <row r="21" spans="1:9" ht="16.5" customHeight="1" thickBot="1" x14ac:dyDescent="0.3">
      <c r="A21" s="189"/>
      <c r="B21" s="57"/>
      <c r="C21" s="57"/>
      <c r="D21" s="57"/>
      <c r="E21" s="57"/>
      <c r="F21" s="57"/>
      <c r="G21" s="58">
        <f>SUM(G22:G23)</f>
        <v>6</v>
      </c>
      <c r="H21" s="57"/>
      <c r="I21" s="57"/>
    </row>
    <row r="22" spans="1:9" ht="16.5" customHeight="1" thickBot="1" x14ac:dyDescent="0.3">
      <c r="A22" s="189"/>
      <c r="B22" s="59"/>
      <c r="C22" s="108" t="s">
        <v>31</v>
      </c>
      <c r="D22" s="109">
        <v>0</v>
      </c>
      <c r="E22" s="111" t="s">
        <v>15</v>
      </c>
      <c r="F22" s="112"/>
      <c r="G22" s="61">
        <v>2</v>
      </c>
      <c r="H22" s="61"/>
      <c r="I22" s="61"/>
    </row>
    <row r="23" spans="1:9" ht="16.5" customHeight="1" thickBot="1" x14ac:dyDescent="0.3">
      <c r="A23" s="189"/>
      <c r="B23" s="59"/>
      <c r="C23" s="108" t="s">
        <v>32</v>
      </c>
      <c r="D23" s="109">
        <v>0</v>
      </c>
      <c r="E23" s="111" t="s">
        <v>15</v>
      </c>
      <c r="F23" s="112"/>
      <c r="G23" s="61">
        <v>4</v>
      </c>
      <c r="H23" s="61"/>
      <c r="I23" s="61"/>
    </row>
    <row r="24" spans="1:9" ht="16.5" customHeight="1" thickBot="1" x14ac:dyDescent="0.3">
      <c r="A24" s="190"/>
      <c r="B24" s="197" t="s">
        <v>196</v>
      </c>
      <c r="C24" s="198"/>
      <c r="D24" s="63">
        <f>D10+D16</f>
        <v>30</v>
      </c>
      <c r="E24" s="64"/>
      <c r="F24" s="65"/>
      <c r="G24" s="66">
        <f>G10+G16+G21</f>
        <v>164</v>
      </c>
      <c r="H24" s="66">
        <f t="shared" ref="H24:I24" si="6">H10+H16+H21</f>
        <v>592</v>
      </c>
      <c r="I24" s="66">
        <f t="shared" si="6"/>
        <v>750</v>
      </c>
    </row>
    <row r="25" spans="1:9" ht="32.25" thickBot="1" x14ac:dyDescent="0.3">
      <c r="A25" s="191" t="s">
        <v>33</v>
      </c>
      <c r="B25" s="147" t="s">
        <v>368</v>
      </c>
      <c r="C25" s="459" t="s">
        <v>22</v>
      </c>
      <c r="D25" s="147">
        <f>SUM(D26:D29)</f>
        <v>12</v>
      </c>
      <c r="E25" s="147"/>
      <c r="F25" s="148" t="s">
        <v>23</v>
      </c>
      <c r="G25" s="149">
        <f>SUM(G26:G29)</f>
        <v>88</v>
      </c>
      <c r="H25" s="149">
        <f t="shared" ref="H25:I25" si="7">SUM(H26:H29)</f>
        <v>212</v>
      </c>
      <c r="I25" s="149">
        <f t="shared" si="7"/>
        <v>300</v>
      </c>
    </row>
    <row r="26" spans="1:9" ht="16.5" customHeight="1" thickBot="1" x14ac:dyDescent="0.3">
      <c r="A26" s="192"/>
      <c r="B26" s="59" t="s">
        <v>36</v>
      </c>
      <c r="C26" s="458" t="s">
        <v>25</v>
      </c>
      <c r="D26" s="109">
        <v>4</v>
      </c>
      <c r="E26" s="109" t="s">
        <v>21</v>
      </c>
      <c r="F26" s="109"/>
      <c r="G26" s="110">
        <v>30</v>
      </c>
      <c r="H26" s="61">
        <f t="shared" ref="H26:H29" si="8">I26-G26</f>
        <v>70</v>
      </c>
      <c r="I26" s="61">
        <f t="shared" ref="I26:I29" si="9">D26*25</f>
        <v>100</v>
      </c>
    </row>
    <row r="27" spans="1:9" ht="16.5" customHeight="1" thickBot="1" x14ac:dyDescent="0.3">
      <c r="A27" s="192"/>
      <c r="B27" s="59" t="s">
        <v>188</v>
      </c>
      <c r="C27" s="458" t="s">
        <v>27</v>
      </c>
      <c r="D27" s="109">
        <v>3</v>
      </c>
      <c r="E27" s="111" t="s">
        <v>15</v>
      </c>
      <c r="F27" s="109"/>
      <c r="G27" s="61">
        <v>24</v>
      </c>
      <c r="H27" s="61">
        <f t="shared" si="8"/>
        <v>51</v>
      </c>
      <c r="I27" s="61">
        <f t="shared" si="9"/>
        <v>75</v>
      </c>
    </row>
    <row r="28" spans="1:9" ht="16.5" customHeight="1" thickBot="1" x14ac:dyDescent="0.3">
      <c r="A28" s="192"/>
      <c r="B28" s="59" t="s">
        <v>39</v>
      </c>
      <c r="C28" s="458" t="s">
        <v>882</v>
      </c>
      <c r="D28" s="109">
        <v>3</v>
      </c>
      <c r="E28" s="111" t="s">
        <v>15</v>
      </c>
      <c r="F28" s="109"/>
      <c r="G28" s="61">
        <v>20</v>
      </c>
      <c r="H28" s="61">
        <f t="shared" si="8"/>
        <v>55</v>
      </c>
      <c r="I28" s="61">
        <f t="shared" si="9"/>
        <v>75</v>
      </c>
    </row>
    <row r="29" spans="1:9" ht="16.5" customHeight="1" thickBot="1" x14ac:dyDescent="0.3">
      <c r="A29" s="192"/>
      <c r="B29" s="62" t="s">
        <v>348</v>
      </c>
      <c r="C29" s="458" t="s">
        <v>30</v>
      </c>
      <c r="D29" s="109">
        <v>2</v>
      </c>
      <c r="E29" s="111" t="s">
        <v>15</v>
      </c>
      <c r="F29" s="109"/>
      <c r="G29" s="61">
        <v>14</v>
      </c>
      <c r="H29" s="61">
        <f t="shared" si="8"/>
        <v>36</v>
      </c>
      <c r="I29" s="61">
        <f t="shared" si="9"/>
        <v>50</v>
      </c>
    </row>
    <row r="30" spans="1:9" ht="16.5" customHeight="1" thickBot="1" x14ac:dyDescent="0.3">
      <c r="A30" s="192"/>
      <c r="B30" s="67" t="s">
        <v>369</v>
      </c>
      <c r="C30" s="459" t="s">
        <v>42</v>
      </c>
      <c r="D30" s="67">
        <f>SUM(D31:D32)</f>
        <v>16</v>
      </c>
      <c r="E30" s="67"/>
      <c r="F30" s="113" t="s">
        <v>43</v>
      </c>
      <c r="G30" s="68">
        <f>SUM(G31:G32)</f>
        <v>64</v>
      </c>
      <c r="H30" s="68">
        <f>SUM(H31:H32)</f>
        <v>336</v>
      </c>
      <c r="I30" s="68">
        <f>SUM(I31:I32)</f>
        <v>400</v>
      </c>
    </row>
    <row r="31" spans="1:9" ht="16.5" customHeight="1" thickBot="1" x14ac:dyDescent="0.3">
      <c r="A31" s="192"/>
      <c r="B31" s="59" t="s">
        <v>44</v>
      </c>
      <c r="C31" s="456" t="s">
        <v>45</v>
      </c>
      <c r="D31" s="109">
        <v>8</v>
      </c>
      <c r="E31" s="111" t="s">
        <v>21</v>
      </c>
      <c r="F31" s="109"/>
      <c r="G31" s="61">
        <v>32</v>
      </c>
      <c r="H31" s="61">
        <f t="shared" ref="H31:H32" si="10">I31-G31</f>
        <v>168</v>
      </c>
      <c r="I31" s="60">
        <f t="shared" ref="I31:I32" si="11">D31*25</f>
        <v>200</v>
      </c>
    </row>
    <row r="32" spans="1:9" ht="16.5" customHeight="1" thickBot="1" x14ac:dyDescent="0.3">
      <c r="A32" s="192"/>
      <c r="B32" s="59" t="s">
        <v>46</v>
      </c>
      <c r="C32" s="456" t="s">
        <v>47</v>
      </c>
      <c r="D32" s="109">
        <v>8</v>
      </c>
      <c r="E32" s="111" t="s">
        <v>21</v>
      </c>
      <c r="F32" s="109"/>
      <c r="G32" s="61">
        <v>32</v>
      </c>
      <c r="H32" s="61">
        <f t="shared" si="10"/>
        <v>168</v>
      </c>
      <c r="I32" s="60">
        <f t="shared" si="11"/>
        <v>200</v>
      </c>
    </row>
    <row r="33" spans="1:9" ht="16.5" customHeight="1" thickBot="1" x14ac:dyDescent="0.3">
      <c r="A33" s="193"/>
      <c r="B33" s="195" t="s">
        <v>196</v>
      </c>
      <c r="C33" s="196"/>
      <c r="D33" s="69">
        <f>D25+D30</f>
        <v>28</v>
      </c>
      <c r="E33" s="70"/>
      <c r="F33" s="71"/>
      <c r="G33" s="69">
        <f t="shared" ref="G33:I33" si="12">G25+G30</f>
        <v>152</v>
      </c>
      <c r="H33" s="69">
        <f t="shared" si="12"/>
        <v>548</v>
      </c>
      <c r="I33" s="69">
        <f t="shared" si="12"/>
        <v>700</v>
      </c>
    </row>
    <row r="34" spans="1:9" ht="16.5" customHeight="1" thickBot="1" x14ac:dyDescent="0.3">
      <c r="A34" s="194" t="s">
        <v>48</v>
      </c>
      <c r="B34" s="72" t="s">
        <v>370</v>
      </c>
      <c r="C34" s="460" t="s">
        <v>49</v>
      </c>
      <c r="D34" s="72">
        <f>SUM(D35:D37)</f>
        <v>4</v>
      </c>
      <c r="E34" s="72"/>
      <c r="F34" s="116" t="s">
        <v>50</v>
      </c>
      <c r="G34" s="73">
        <f>SUM(G35:G37)</f>
        <v>34</v>
      </c>
      <c r="H34" s="73">
        <f>SUM(H35:H37)</f>
        <v>66</v>
      </c>
      <c r="I34" s="73">
        <f>SUM(I35:I37)</f>
        <v>100</v>
      </c>
    </row>
    <row r="35" spans="1:9" ht="16.5" customHeight="1" thickBot="1" x14ac:dyDescent="0.3">
      <c r="A35" s="194"/>
      <c r="B35" s="59" t="s">
        <v>349</v>
      </c>
      <c r="C35" s="456" t="s">
        <v>51</v>
      </c>
      <c r="D35" s="107">
        <v>1</v>
      </c>
      <c r="E35" s="115" t="s">
        <v>15</v>
      </c>
      <c r="F35" s="107"/>
      <c r="G35" s="60">
        <v>10</v>
      </c>
      <c r="H35" s="60">
        <f t="shared" ref="H35:H37" si="13">I35-G35</f>
        <v>15</v>
      </c>
      <c r="I35" s="60">
        <f t="shared" ref="I35:I37" si="14">D35*25</f>
        <v>25</v>
      </c>
    </row>
    <row r="36" spans="1:9" ht="16.5" customHeight="1" thickBot="1" x14ac:dyDescent="0.3">
      <c r="A36" s="194"/>
      <c r="B36" s="59" t="s">
        <v>350</v>
      </c>
      <c r="C36" s="456" t="s">
        <v>52</v>
      </c>
      <c r="D36" s="107">
        <v>1</v>
      </c>
      <c r="E36" s="115" t="s">
        <v>15</v>
      </c>
      <c r="F36" s="107"/>
      <c r="G36" s="60">
        <v>10</v>
      </c>
      <c r="H36" s="60">
        <f t="shared" si="13"/>
        <v>15</v>
      </c>
      <c r="I36" s="60">
        <f t="shared" si="14"/>
        <v>25</v>
      </c>
    </row>
    <row r="37" spans="1:9" ht="16.5" customHeight="1" thickBot="1" x14ac:dyDescent="0.3">
      <c r="A37" s="194"/>
      <c r="B37" s="59" t="s">
        <v>351</v>
      </c>
      <c r="C37" s="456" t="s">
        <v>53</v>
      </c>
      <c r="D37" s="114">
        <v>2</v>
      </c>
      <c r="E37" s="115" t="s">
        <v>15</v>
      </c>
      <c r="F37" s="107"/>
      <c r="G37" s="60">
        <v>14</v>
      </c>
      <c r="H37" s="60">
        <f t="shared" si="13"/>
        <v>36</v>
      </c>
      <c r="I37" s="60">
        <f t="shared" si="14"/>
        <v>50</v>
      </c>
    </row>
    <row r="38" spans="1:9" ht="32.25" thickBot="1" x14ac:dyDescent="0.3">
      <c r="A38" s="194"/>
      <c r="B38" s="150" t="s">
        <v>371</v>
      </c>
      <c r="C38" s="460" t="s">
        <v>54</v>
      </c>
      <c r="D38" s="150">
        <f>SUM(D39:D41)</f>
        <v>18</v>
      </c>
      <c r="E38" s="150"/>
      <c r="F38" s="152" t="s">
        <v>63</v>
      </c>
      <c r="G38" s="151">
        <f>SUM(G39:G41)</f>
        <v>94</v>
      </c>
      <c r="H38" s="151">
        <f t="shared" ref="H38:I38" si="15">SUM(H39:H41)</f>
        <v>356</v>
      </c>
      <c r="I38" s="151">
        <f t="shared" si="15"/>
        <v>450</v>
      </c>
    </row>
    <row r="39" spans="1:9" ht="16.5" customHeight="1" thickBot="1" x14ac:dyDescent="0.3">
      <c r="A39" s="194"/>
      <c r="B39" s="59" t="s">
        <v>352</v>
      </c>
      <c r="C39" s="456" t="s">
        <v>55</v>
      </c>
      <c r="D39" s="109">
        <v>7</v>
      </c>
      <c r="E39" s="111" t="s">
        <v>21</v>
      </c>
      <c r="F39" s="109"/>
      <c r="G39" s="61">
        <v>38</v>
      </c>
      <c r="H39" s="61">
        <f>I39-G39</f>
        <v>137</v>
      </c>
      <c r="I39" s="60">
        <f>D39*25</f>
        <v>175</v>
      </c>
    </row>
    <row r="40" spans="1:9" ht="16.5" customHeight="1" thickBot="1" x14ac:dyDescent="0.3">
      <c r="A40" s="194"/>
      <c r="B40" s="59" t="s">
        <v>353</v>
      </c>
      <c r="C40" s="456" t="s">
        <v>56</v>
      </c>
      <c r="D40" s="109">
        <v>7</v>
      </c>
      <c r="E40" s="111" t="s">
        <v>21</v>
      </c>
      <c r="F40" s="109"/>
      <c r="G40" s="61">
        <v>38</v>
      </c>
      <c r="H40" s="61">
        <f>I40-G40</f>
        <v>137</v>
      </c>
      <c r="I40" s="60">
        <f>D40*25</f>
        <v>175</v>
      </c>
    </row>
    <row r="41" spans="1:9" ht="16.5" customHeight="1" thickBot="1" x14ac:dyDescent="0.3">
      <c r="A41" s="194"/>
      <c r="B41" s="59" t="s">
        <v>354</v>
      </c>
      <c r="C41" s="456" t="s">
        <v>383</v>
      </c>
      <c r="D41" s="109">
        <v>4</v>
      </c>
      <c r="E41" s="111" t="s">
        <v>15</v>
      </c>
      <c r="F41" s="109"/>
      <c r="G41" s="61">
        <v>18</v>
      </c>
      <c r="H41" s="61">
        <f>I41-G41</f>
        <v>82</v>
      </c>
      <c r="I41" s="60">
        <f>D41*25</f>
        <v>100</v>
      </c>
    </row>
    <row r="42" spans="1:9" ht="16.5" customHeight="1" thickBot="1" x14ac:dyDescent="0.3">
      <c r="A42" s="194"/>
      <c r="B42" s="72" t="s">
        <v>372</v>
      </c>
      <c r="C42" s="460" t="s">
        <v>57</v>
      </c>
      <c r="D42" s="72">
        <f>SUM(D43:D44)</f>
        <v>10</v>
      </c>
      <c r="E42" s="72"/>
      <c r="F42" s="116" t="s">
        <v>58</v>
      </c>
      <c r="G42" s="73">
        <f>SUM(G43:G44)</f>
        <v>44</v>
      </c>
      <c r="H42" s="73">
        <f>SUM(H43:H44)</f>
        <v>206</v>
      </c>
      <c r="I42" s="73">
        <f>SUM(I43:I44)</f>
        <v>250</v>
      </c>
    </row>
    <row r="43" spans="1:9" ht="16.5" customHeight="1" thickBot="1" x14ac:dyDescent="0.3">
      <c r="A43" s="194"/>
      <c r="B43" s="59" t="s">
        <v>355</v>
      </c>
      <c r="C43" s="456" t="s">
        <v>59</v>
      </c>
      <c r="D43" s="109">
        <v>5</v>
      </c>
      <c r="E43" s="111" t="s">
        <v>15</v>
      </c>
      <c r="F43" s="109"/>
      <c r="G43" s="61">
        <v>24</v>
      </c>
      <c r="H43" s="61">
        <f t="shared" ref="H43:H44" si="16">I43-G43</f>
        <v>101</v>
      </c>
      <c r="I43" s="60">
        <f t="shared" ref="I43:I44" si="17">D43*25</f>
        <v>125</v>
      </c>
    </row>
    <row r="44" spans="1:9" ht="16.5" customHeight="1" thickBot="1" x14ac:dyDescent="0.3">
      <c r="A44" s="194"/>
      <c r="B44" s="59" t="s">
        <v>356</v>
      </c>
      <c r="C44" s="456" t="s">
        <v>60</v>
      </c>
      <c r="D44" s="109">
        <v>5</v>
      </c>
      <c r="E44" s="111" t="s">
        <v>15</v>
      </c>
      <c r="F44" s="109"/>
      <c r="G44" s="61">
        <v>20</v>
      </c>
      <c r="H44" s="61">
        <f t="shared" si="16"/>
        <v>105</v>
      </c>
      <c r="I44" s="60">
        <f t="shared" si="17"/>
        <v>125</v>
      </c>
    </row>
    <row r="45" spans="1:9" ht="16.5" customHeight="1" thickBot="1" x14ac:dyDescent="0.3">
      <c r="A45" s="194"/>
      <c r="B45" s="184" t="s">
        <v>196</v>
      </c>
      <c r="C45" s="185"/>
      <c r="D45" s="74">
        <f>D38+D34+D42</f>
        <v>32</v>
      </c>
      <c r="E45" s="75"/>
      <c r="F45" s="76"/>
      <c r="G45" s="77">
        <f>G38+G34+G42</f>
        <v>172</v>
      </c>
      <c r="H45" s="77">
        <f t="shared" ref="H45:I45" si="18">H38+H34+H42</f>
        <v>628</v>
      </c>
      <c r="I45" s="77">
        <f t="shared" si="18"/>
        <v>800</v>
      </c>
    </row>
    <row r="46" spans="1:9" ht="32.25" customHeight="1" thickBot="1" x14ac:dyDescent="0.3">
      <c r="A46" s="207" t="s">
        <v>61</v>
      </c>
      <c r="B46" s="78" t="s">
        <v>373</v>
      </c>
      <c r="C46" s="461" t="s">
        <v>62</v>
      </c>
      <c r="D46" s="78">
        <f>SUM(D47:D50)</f>
        <v>18</v>
      </c>
      <c r="E46" s="78"/>
      <c r="F46" s="117" t="s">
        <v>63</v>
      </c>
      <c r="G46" s="79">
        <f>SUM(G47:G50)</f>
        <v>90</v>
      </c>
      <c r="H46" s="79">
        <f t="shared" ref="H46:I46" si="19">SUM(H47:H50)</f>
        <v>360</v>
      </c>
      <c r="I46" s="79">
        <f t="shared" si="19"/>
        <v>450</v>
      </c>
    </row>
    <row r="47" spans="1:9" ht="16.5" customHeight="1" thickBot="1" x14ac:dyDescent="0.3">
      <c r="A47" s="207"/>
      <c r="B47" s="59" t="s">
        <v>64</v>
      </c>
      <c r="C47" s="456" t="s">
        <v>65</v>
      </c>
      <c r="D47" s="109">
        <v>6</v>
      </c>
      <c r="E47" s="111" t="s">
        <v>21</v>
      </c>
      <c r="F47" s="109"/>
      <c r="G47" s="61">
        <v>26</v>
      </c>
      <c r="H47" s="61">
        <f t="shared" ref="H47:H50" si="20">I47-G47</f>
        <v>124</v>
      </c>
      <c r="I47" s="60">
        <f t="shared" ref="I47:I50" si="21">D47*25</f>
        <v>150</v>
      </c>
    </row>
    <row r="48" spans="1:9" ht="16.5" customHeight="1" thickBot="1" x14ac:dyDescent="0.3">
      <c r="A48" s="207"/>
      <c r="B48" s="59" t="s">
        <v>66</v>
      </c>
      <c r="C48" s="456" t="s">
        <v>67</v>
      </c>
      <c r="D48" s="109">
        <v>6</v>
      </c>
      <c r="E48" s="111" t="s">
        <v>21</v>
      </c>
      <c r="F48" s="109"/>
      <c r="G48" s="61">
        <v>26</v>
      </c>
      <c r="H48" s="61">
        <f t="shared" si="20"/>
        <v>124</v>
      </c>
      <c r="I48" s="60">
        <f t="shared" si="21"/>
        <v>150</v>
      </c>
    </row>
    <row r="49" spans="1:9" ht="16.5" customHeight="1" thickBot="1" x14ac:dyDescent="0.3">
      <c r="A49" s="207"/>
      <c r="B49" s="59" t="s">
        <v>68</v>
      </c>
      <c r="C49" s="456" t="s">
        <v>69</v>
      </c>
      <c r="D49" s="109">
        <v>4</v>
      </c>
      <c r="E49" s="111" t="s">
        <v>15</v>
      </c>
      <c r="F49" s="109"/>
      <c r="G49" s="61">
        <v>24</v>
      </c>
      <c r="H49" s="61">
        <f t="shared" si="20"/>
        <v>76</v>
      </c>
      <c r="I49" s="60">
        <f t="shared" si="21"/>
        <v>100</v>
      </c>
    </row>
    <row r="50" spans="1:9" ht="16.5" customHeight="1" thickBot="1" x14ac:dyDescent="0.3">
      <c r="A50" s="207"/>
      <c r="B50" s="59" t="s">
        <v>70</v>
      </c>
      <c r="C50" s="456" t="s">
        <v>71</v>
      </c>
      <c r="D50" s="109">
        <v>2</v>
      </c>
      <c r="E50" s="111" t="s">
        <v>15</v>
      </c>
      <c r="F50" s="109"/>
      <c r="G50" s="61">
        <v>14</v>
      </c>
      <c r="H50" s="61">
        <f t="shared" si="20"/>
        <v>36</v>
      </c>
      <c r="I50" s="60">
        <f t="shared" si="21"/>
        <v>50</v>
      </c>
    </row>
    <row r="51" spans="1:9" ht="32.25" thickBot="1" x14ac:dyDescent="0.3">
      <c r="A51" s="207"/>
      <c r="B51" s="78" t="s">
        <v>374</v>
      </c>
      <c r="C51" s="462" t="s">
        <v>774</v>
      </c>
      <c r="D51" s="78">
        <f>SUM(D52:D53)</f>
        <v>8</v>
      </c>
      <c r="E51" s="78"/>
      <c r="F51" s="117" t="s">
        <v>775</v>
      </c>
      <c r="G51" s="79">
        <f>SUM(G52:G53)</f>
        <v>52</v>
      </c>
      <c r="H51" s="79">
        <f>SUM(H52:H53)</f>
        <v>148</v>
      </c>
      <c r="I51" s="79">
        <f>SUM(I52:I53)</f>
        <v>200</v>
      </c>
    </row>
    <row r="52" spans="1:9" ht="16.5" customHeight="1" thickBot="1" x14ac:dyDescent="0.3">
      <c r="A52" s="207"/>
      <c r="B52" s="59" t="s">
        <v>357</v>
      </c>
      <c r="C52" s="456" t="s">
        <v>776</v>
      </c>
      <c r="D52" s="109">
        <v>4</v>
      </c>
      <c r="E52" s="115" t="s">
        <v>21</v>
      </c>
      <c r="F52" s="118"/>
      <c r="G52" s="60">
        <v>26</v>
      </c>
      <c r="H52" s="61">
        <f t="shared" ref="H52:H53" si="22">I52-G52</f>
        <v>74</v>
      </c>
      <c r="I52" s="60">
        <f t="shared" ref="I52:I53" si="23">D52*25</f>
        <v>100</v>
      </c>
    </row>
    <row r="53" spans="1:9" ht="16.5" customHeight="1" thickBot="1" x14ac:dyDescent="0.3">
      <c r="A53" s="207"/>
      <c r="B53" s="59" t="s">
        <v>358</v>
      </c>
      <c r="C53" s="456" t="s">
        <v>777</v>
      </c>
      <c r="D53" s="109">
        <v>4</v>
      </c>
      <c r="E53" s="115" t="s">
        <v>21</v>
      </c>
      <c r="F53" s="118"/>
      <c r="G53" s="60">
        <v>26</v>
      </c>
      <c r="H53" s="60">
        <f t="shared" si="22"/>
        <v>74</v>
      </c>
      <c r="I53" s="60">
        <f t="shared" si="23"/>
        <v>100</v>
      </c>
    </row>
    <row r="54" spans="1:9" ht="16.5" customHeight="1" thickBot="1" x14ac:dyDescent="0.3">
      <c r="A54" s="207"/>
      <c r="B54" s="205" t="s">
        <v>196</v>
      </c>
      <c r="C54" s="206"/>
      <c r="D54" s="80">
        <f>D51+D46</f>
        <v>26</v>
      </c>
      <c r="E54" s="81"/>
      <c r="F54" s="82"/>
      <c r="G54" s="83">
        <f>G51+G46</f>
        <v>142</v>
      </c>
      <c r="H54" s="83">
        <f t="shared" ref="H54:I54" si="24">H51+H46</f>
        <v>508</v>
      </c>
      <c r="I54" s="83">
        <f t="shared" si="24"/>
        <v>650</v>
      </c>
    </row>
    <row r="55" spans="1:9" ht="16.5" thickBot="1" x14ac:dyDescent="0.3">
      <c r="A55" s="208" t="s">
        <v>72</v>
      </c>
      <c r="B55" s="84" t="s">
        <v>375</v>
      </c>
      <c r="C55" s="463" t="s">
        <v>73</v>
      </c>
      <c r="D55" s="84">
        <f>SUM(D56:D58)</f>
        <v>7</v>
      </c>
      <c r="E55" s="84"/>
      <c r="F55" s="119" t="s">
        <v>12</v>
      </c>
      <c r="G55" s="85">
        <f>SUM(G56:G58)</f>
        <v>30</v>
      </c>
      <c r="H55" s="85">
        <f t="shared" ref="H55:I55" si="25">SUM(H56:H58)</f>
        <v>145</v>
      </c>
      <c r="I55" s="85">
        <f t="shared" si="25"/>
        <v>175</v>
      </c>
    </row>
    <row r="56" spans="1:9" ht="16.5" customHeight="1" thickBot="1" x14ac:dyDescent="0.3">
      <c r="A56" s="208"/>
      <c r="B56" s="59" t="s">
        <v>359</v>
      </c>
      <c r="C56" s="456" t="s">
        <v>875</v>
      </c>
      <c r="D56" s="107">
        <v>2</v>
      </c>
      <c r="E56" s="109" t="s">
        <v>879</v>
      </c>
      <c r="F56" s="107"/>
      <c r="G56" s="60">
        <v>6</v>
      </c>
      <c r="H56" s="60">
        <f t="shared" ref="H56:H58" si="26">I56-G56</f>
        <v>44</v>
      </c>
      <c r="I56" s="60">
        <f t="shared" ref="I56:I58" si="27">D56*25</f>
        <v>50</v>
      </c>
    </row>
    <row r="57" spans="1:9" ht="16.5" customHeight="1" thickBot="1" x14ac:dyDescent="0.3">
      <c r="A57" s="208"/>
      <c r="B57" s="59" t="s">
        <v>360</v>
      </c>
      <c r="C57" s="456" t="s">
        <v>74</v>
      </c>
      <c r="D57" s="107">
        <v>2</v>
      </c>
      <c r="E57" s="115" t="s">
        <v>15</v>
      </c>
      <c r="F57" s="107"/>
      <c r="G57" s="60">
        <v>12</v>
      </c>
      <c r="H57" s="60">
        <f t="shared" si="26"/>
        <v>38</v>
      </c>
      <c r="I57" s="60">
        <f t="shared" si="27"/>
        <v>50</v>
      </c>
    </row>
    <row r="58" spans="1:9" ht="16.5" customHeight="1" thickBot="1" x14ac:dyDescent="0.3">
      <c r="A58" s="208"/>
      <c r="B58" s="59" t="s">
        <v>361</v>
      </c>
      <c r="C58" s="456" t="s">
        <v>75</v>
      </c>
      <c r="D58" s="107">
        <v>3</v>
      </c>
      <c r="E58" s="109" t="s">
        <v>879</v>
      </c>
      <c r="F58" s="107"/>
      <c r="G58" s="60">
        <v>12</v>
      </c>
      <c r="H58" s="60">
        <f t="shared" si="26"/>
        <v>63</v>
      </c>
      <c r="I58" s="60">
        <f t="shared" si="27"/>
        <v>75</v>
      </c>
    </row>
    <row r="59" spans="1:9" ht="32.25" thickBot="1" x14ac:dyDescent="0.3">
      <c r="A59" s="208"/>
      <c r="B59" s="84" t="s">
        <v>376</v>
      </c>
      <c r="C59" s="464" t="s">
        <v>778</v>
      </c>
      <c r="D59" s="84">
        <f>SUM(D60:D62)</f>
        <v>14</v>
      </c>
      <c r="E59" s="84"/>
      <c r="F59" s="119" t="s">
        <v>775</v>
      </c>
      <c r="G59" s="85">
        <f>SUM(G60:G62)</f>
        <v>86</v>
      </c>
      <c r="H59" s="85">
        <f>SUM(H60:H62)</f>
        <v>264</v>
      </c>
      <c r="I59" s="85">
        <f>SUM(I60:I62)</f>
        <v>350</v>
      </c>
    </row>
    <row r="60" spans="1:9" ht="16.5" customHeight="1" thickBot="1" x14ac:dyDescent="0.3">
      <c r="A60" s="208"/>
      <c r="B60" s="59" t="s">
        <v>76</v>
      </c>
      <c r="C60" s="456" t="s">
        <v>779</v>
      </c>
      <c r="D60" s="109">
        <v>5</v>
      </c>
      <c r="E60" s="115" t="s">
        <v>15</v>
      </c>
      <c r="F60" s="118"/>
      <c r="G60" s="60">
        <v>30</v>
      </c>
      <c r="H60" s="60">
        <f t="shared" ref="H60:H62" si="28">I60-G60</f>
        <v>95</v>
      </c>
      <c r="I60" s="60">
        <f t="shared" ref="I60:I62" si="29">D60*25</f>
        <v>125</v>
      </c>
    </row>
    <row r="61" spans="1:9" ht="16.5" customHeight="1" thickBot="1" x14ac:dyDescent="0.3">
      <c r="A61" s="208"/>
      <c r="B61" s="59" t="s">
        <v>77</v>
      </c>
      <c r="C61" s="456" t="s">
        <v>780</v>
      </c>
      <c r="D61" s="109">
        <v>4</v>
      </c>
      <c r="E61" s="115" t="s">
        <v>15</v>
      </c>
      <c r="F61" s="118"/>
      <c r="G61" s="60">
        <v>26</v>
      </c>
      <c r="H61" s="86">
        <f>I61-G61</f>
        <v>74</v>
      </c>
      <c r="I61" s="86">
        <f>D61*25</f>
        <v>100</v>
      </c>
    </row>
    <row r="62" spans="1:9" ht="16.5" customHeight="1" thickBot="1" x14ac:dyDescent="0.3">
      <c r="A62" s="208"/>
      <c r="B62" s="59" t="s">
        <v>78</v>
      </c>
      <c r="C62" s="456" t="s">
        <v>781</v>
      </c>
      <c r="D62" s="109">
        <v>5</v>
      </c>
      <c r="E62" s="115" t="s">
        <v>15</v>
      </c>
      <c r="F62" s="87"/>
      <c r="G62" s="60">
        <v>30</v>
      </c>
      <c r="H62" s="60">
        <f t="shared" si="28"/>
        <v>95</v>
      </c>
      <c r="I62" s="60">
        <f t="shared" si="29"/>
        <v>125</v>
      </c>
    </row>
    <row r="63" spans="1:9" ht="31.5" customHeight="1" thickBot="1" x14ac:dyDescent="0.3">
      <c r="A63" s="208"/>
      <c r="B63" s="84" t="s">
        <v>377</v>
      </c>
      <c r="C63" s="463" t="s">
        <v>79</v>
      </c>
      <c r="D63" s="84">
        <f>SUM(D64)</f>
        <v>2</v>
      </c>
      <c r="E63" s="84"/>
      <c r="F63" s="119" t="s">
        <v>23</v>
      </c>
      <c r="G63" s="85">
        <f>G64</f>
        <v>40</v>
      </c>
      <c r="H63" s="85">
        <f t="shared" ref="H63:I63" si="30">H64</f>
        <v>10</v>
      </c>
      <c r="I63" s="85">
        <f t="shared" si="30"/>
        <v>50</v>
      </c>
    </row>
    <row r="64" spans="1:9" ht="16.5" thickBot="1" x14ac:dyDescent="0.3">
      <c r="A64" s="208"/>
      <c r="B64" s="59" t="s">
        <v>80</v>
      </c>
      <c r="C64" s="456" t="s">
        <v>81</v>
      </c>
      <c r="D64" s="109">
        <v>2</v>
      </c>
      <c r="E64" s="109" t="s">
        <v>879</v>
      </c>
      <c r="F64" s="112"/>
      <c r="G64" s="61">
        <v>40</v>
      </c>
      <c r="H64" s="61">
        <f t="shared" ref="H64" si="31">I64-G64</f>
        <v>10</v>
      </c>
      <c r="I64" s="61">
        <f t="shared" ref="I64" si="32">D64*25</f>
        <v>50</v>
      </c>
    </row>
    <row r="65" spans="1:9" ht="16.5" customHeight="1" thickBot="1" x14ac:dyDescent="0.3">
      <c r="A65" s="208"/>
      <c r="B65" s="465" t="s">
        <v>196</v>
      </c>
      <c r="C65" s="466"/>
      <c r="D65" s="88">
        <f>D63+D59+D55</f>
        <v>23</v>
      </c>
      <c r="E65" s="89"/>
      <c r="F65" s="90"/>
      <c r="G65" s="91">
        <f>G63+G59+G55</f>
        <v>156</v>
      </c>
      <c r="H65" s="91">
        <f>H63+H59+H55</f>
        <v>419</v>
      </c>
      <c r="I65" s="91">
        <f>I63+I59+I55</f>
        <v>575</v>
      </c>
    </row>
    <row r="66" spans="1:9" ht="16.5" thickBot="1" x14ac:dyDescent="0.3">
      <c r="A66" s="199" t="s">
        <v>82</v>
      </c>
      <c r="B66" s="92" t="s">
        <v>378</v>
      </c>
      <c r="C66" s="467" t="s">
        <v>83</v>
      </c>
      <c r="D66" s="92">
        <f>SUM(D67:D67)</f>
        <v>6</v>
      </c>
      <c r="E66" s="92"/>
      <c r="F66" s="120" t="s">
        <v>12</v>
      </c>
      <c r="G66" s="93">
        <f>SUM(G67:G67)</f>
        <v>18</v>
      </c>
      <c r="H66" s="93">
        <f>SUM(H67:H67)</f>
        <v>132</v>
      </c>
      <c r="I66" s="93">
        <f>SUM(I67:I67)</f>
        <v>150</v>
      </c>
    </row>
    <row r="67" spans="1:9" ht="16.5" customHeight="1" thickBot="1" x14ac:dyDescent="0.3">
      <c r="A67" s="199"/>
      <c r="B67" s="59" t="s">
        <v>84</v>
      </c>
      <c r="C67" s="456" t="s">
        <v>75</v>
      </c>
      <c r="D67" s="107">
        <v>6</v>
      </c>
      <c r="E67" s="109" t="s">
        <v>879</v>
      </c>
      <c r="F67" s="121"/>
      <c r="G67" s="60">
        <v>18</v>
      </c>
      <c r="H67" s="60">
        <f t="shared" ref="H67" si="33">I67-G67</f>
        <v>132</v>
      </c>
      <c r="I67" s="60">
        <f t="shared" ref="I67" si="34">D67*25</f>
        <v>150</v>
      </c>
    </row>
    <row r="68" spans="1:9" ht="32.25" thickBot="1" x14ac:dyDescent="0.3">
      <c r="A68" s="199"/>
      <c r="B68" s="92" t="s">
        <v>379</v>
      </c>
      <c r="C68" s="468" t="s">
        <v>782</v>
      </c>
      <c r="D68" s="92">
        <f>SUM(D69:D71)</f>
        <v>7</v>
      </c>
      <c r="E68" s="92"/>
      <c r="F68" s="120" t="s">
        <v>775</v>
      </c>
      <c r="G68" s="93">
        <f>SUM(G69:G71)</f>
        <v>38</v>
      </c>
      <c r="H68" s="93">
        <f>SUM(H69:H71)</f>
        <v>137</v>
      </c>
      <c r="I68" s="93">
        <f>SUM(I69:I71)</f>
        <v>175</v>
      </c>
    </row>
    <row r="69" spans="1:9" ht="16.5" customHeight="1" thickBot="1" x14ac:dyDescent="0.3">
      <c r="A69" s="199"/>
      <c r="B69" s="87" t="s">
        <v>85</v>
      </c>
      <c r="C69" s="456" t="s">
        <v>783</v>
      </c>
      <c r="D69" s="109">
        <v>4</v>
      </c>
      <c r="E69" s="115" t="s">
        <v>15</v>
      </c>
      <c r="F69" s="115"/>
      <c r="G69" s="86">
        <v>24</v>
      </c>
      <c r="H69" s="60">
        <f t="shared" ref="H69" si="35">I69-G69</f>
        <v>76</v>
      </c>
      <c r="I69" s="60">
        <f t="shared" ref="I69" si="36">D69*25</f>
        <v>100</v>
      </c>
    </row>
    <row r="70" spans="1:9" ht="15.75" customHeight="1" thickBot="1" x14ac:dyDescent="0.3">
      <c r="A70" s="199"/>
      <c r="B70" s="87" t="s">
        <v>362</v>
      </c>
      <c r="C70" s="456" t="s">
        <v>784</v>
      </c>
      <c r="D70" s="122">
        <v>1</v>
      </c>
      <c r="E70" s="111" t="s">
        <v>15</v>
      </c>
      <c r="F70" s="109"/>
      <c r="G70" s="61">
        <v>8</v>
      </c>
      <c r="H70" s="86">
        <f>I70-G70</f>
        <v>17</v>
      </c>
      <c r="I70" s="86">
        <f>D70*25</f>
        <v>25</v>
      </c>
    </row>
    <row r="71" spans="1:9" ht="16.5" customHeight="1" thickBot="1" x14ac:dyDescent="0.3">
      <c r="A71" s="199"/>
      <c r="B71" s="87" t="s">
        <v>363</v>
      </c>
      <c r="C71" s="456" t="s">
        <v>86</v>
      </c>
      <c r="D71" s="122">
        <v>2</v>
      </c>
      <c r="E71" s="111" t="s">
        <v>15</v>
      </c>
      <c r="F71" s="122"/>
      <c r="G71" s="61">
        <v>6</v>
      </c>
      <c r="H71" s="60">
        <f>I71-G71</f>
        <v>44</v>
      </c>
      <c r="I71" s="60">
        <f>D71*25</f>
        <v>50</v>
      </c>
    </row>
    <row r="72" spans="1:9" ht="16.5" customHeight="1" thickBot="1" x14ac:dyDescent="0.3">
      <c r="A72" s="199"/>
      <c r="B72" s="94" t="s">
        <v>380</v>
      </c>
      <c r="C72" s="123" t="s">
        <v>87</v>
      </c>
      <c r="D72" s="94">
        <f>SUM(D73:D74)</f>
        <v>6</v>
      </c>
      <c r="E72" s="95"/>
      <c r="F72" s="124" t="s">
        <v>88</v>
      </c>
      <c r="G72" s="96">
        <f>SUM(G73:G74)</f>
        <v>24</v>
      </c>
      <c r="H72" s="96">
        <f t="shared" ref="H72:I72" si="37">SUM(H73:H74)</f>
        <v>126</v>
      </c>
      <c r="I72" s="96">
        <f t="shared" si="37"/>
        <v>150</v>
      </c>
    </row>
    <row r="73" spans="1:9" ht="16.5" customHeight="1" thickBot="1" x14ac:dyDescent="0.3">
      <c r="A73" s="199"/>
      <c r="B73" s="59" t="s">
        <v>89</v>
      </c>
      <c r="C73" s="125" t="s">
        <v>195</v>
      </c>
      <c r="D73" s="107">
        <v>3</v>
      </c>
      <c r="E73" s="115" t="s">
        <v>15</v>
      </c>
      <c r="F73" s="121"/>
      <c r="G73" s="60">
        <v>12</v>
      </c>
      <c r="H73" s="60">
        <f t="shared" ref="H73:H74" si="38">I73-G73</f>
        <v>63</v>
      </c>
      <c r="I73" s="60">
        <f t="shared" ref="I73:I74" si="39">D73*25</f>
        <v>75</v>
      </c>
    </row>
    <row r="74" spans="1:9" ht="16.5" customHeight="1" thickBot="1" x14ac:dyDescent="0.3">
      <c r="A74" s="199"/>
      <c r="B74" s="59" t="s">
        <v>90</v>
      </c>
      <c r="C74" s="125" t="s">
        <v>195</v>
      </c>
      <c r="D74" s="107">
        <v>3</v>
      </c>
      <c r="E74" s="115" t="s">
        <v>15</v>
      </c>
      <c r="F74" s="121"/>
      <c r="G74" s="60">
        <v>12</v>
      </c>
      <c r="H74" s="60">
        <f t="shared" si="38"/>
        <v>63</v>
      </c>
      <c r="I74" s="60">
        <f t="shared" si="39"/>
        <v>75</v>
      </c>
    </row>
    <row r="75" spans="1:9" ht="32.25" thickBot="1" x14ac:dyDescent="0.3">
      <c r="A75" s="199"/>
      <c r="B75" s="92" t="s">
        <v>381</v>
      </c>
      <c r="C75" s="467" t="s">
        <v>785</v>
      </c>
      <c r="D75" s="92">
        <f>SUM(D76)</f>
        <v>29</v>
      </c>
      <c r="E75" s="92"/>
      <c r="F75" s="120" t="s">
        <v>23</v>
      </c>
      <c r="G75" s="93">
        <f>G76</f>
        <v>725</v>
      </c>
      <c r="H75" s="93">
        <f t="shared" ref="H75:I75" si="40">H76</f>
        <v>0</v>
      </c>
      <c r="I75" s="93">
        <f t="shared" si="40"/>
        <v>725</v>
      </c>
    </row>
    <row r="76" spans="1:9" ht="16.5" customHeight="1" thickBot="1" x14ac:dyDescent="0.3">
      <c r="A76" s="199"/>
      <c r="B76" s="62" t="s">
        <v>364</v>
      </c>
      <c r="C76" s="456" t="s">
        <v>91</v>
      </c>
      <c r="D76" s="107">
        <v>29</v>
      </c>
      <c r="E76" s="109" t="s">
        <v>879</v>
      </c>
      <c r="F76" s="126"/>
      <c r="G76" s="61">
        <v>725</v>
      </c>
      <c r="H76" s="61">
        <f t="shared" ref="H76" si="41">I76-G76</f>
        <v>0</v>
      </c>
      <c r="I76" s="61">
        <f t="shared" ref="I76" si="42">D76*25</f>
        <v>725</v>
      </c>
    </row>
    <row r="77" spans="1:9" ht="16.5" customHeight="1" thickBot="1" x14ac:dyDescent="0.3">
      <c r="A77" s="199"/>
      <c r="B77" s="203" t="s">
        <v>196</v>
      </c>
      <c r="C77" s="204"/>
      <c r="D77" s="97">
        <f>D75+D72+D68+D66</f>
        <v>48</v>
      </c>
      <c r="E77" s="98"/>
      <c r="F77" s="99"/>
      <c r="G77" s="100">
        <f>G75+G72+G68+G66</f>
        <v>805</v>
      </c>
      <c r="H77" s="100">
        <f>H75+H72+H68+H66</f>
        <v>395</v>
      </c>
      <c r="I77" s="100">
        <f>I75+I72+I68+I66</f>
        <v>1200</v>
      </c>
    </row>
    <row r="78" spans="1:9" ht="21.75" thickBot="1" x14ac:dyDescent="0.4">
      <c r="A78" s="200" t="s">
        <v>194</v>
      </c>
      <c r="B78" s="201"/>
      <c r="C78" s="202"/>
      <c r="D78" s="101">
        <f>D77+D65+D54+D45+D33+D24</f>
        <v>187</v>
      </c>
      <c r="E78" s="102"/>
      <c r="F78" s="102"/>
      <c r="G78" s="101">
        <f>G77+G65+G54+G45+G33+G24</f>
        <v>1591</v>
      </c>
      <c r="H78" s="101">
        <f>H77+H65+H54+H45+H33+H24</f>
        <v>3090</v>
      </c>
      <c r="I78" s="101">
        <f>I77+I65+I54+I45+I33+I24</f>
        <v>4675</v>
      </c>
    </row>
  </sheetData>
  <sheetProtection algorithmName="SHA-512" hashValue="qDu0n0RvgU4zkZvPnpv0K3RiUejUYR7uK9KtAeP7CIwPZLDnOZoWTwdJwW+xqd86LTGcPNRiLQEtHsGZJNeX4g==" saltValue="DaFGUWhA6jX1PzvCYczROg==" spinCount="100000" sheet="1" objects="1" scenarios="1"/>
  <mergeCells count="14">
    <mergeCell ref="A66:A77"/>
    <mergeCell ref="A78:C78"/>
    <mergeCell ref="B77:C77"/>
    <mergeCell ref="B65:C65"/>
    <mergeCell ref="B54:C54"/>
    <mergeCell ref="A46:A54"/>
    <mergeCell ref="A55:A65"/>
    <mergeCell ref="B45:C45"/>
    <mergeCell ref="B7:C7"/>
    <mergeCell ref="A10:A24"/>
    <mergeCell ref="A25:A33"/>
    <mergeCell ref="A34:A45"/>
    <mergeCell ref="B33:C33"/>
    <mergeCell ref="B24:C24"/>
  </mergeCells>
  <hyperlinks>
    <hyperlink ref="C47" r:id="rId1" xr:uid="{6F5A5216-1ED0-46CC-B804-14937EEF2870}"/>
    <hyperlink ref="C48" r:id="rId2" xr:uid="{3866B6CE-CDCF-4C24-B527-085DB9FA40E1}"/>
    <hyperlink ref="C49" r:id="rId3" xr:uid="{96F28BA3-E4FA-4F3D-91DD-30FBCDB3E302}"/>
    <hyperlink ref="C50" r:id="rId4" xr:uid="{105F8ACB-70B3-4D35-B11B-183960B9D7FB}"/>
    <hyperlink ref="C46" r:id="rId5" xr:uid="{763785A9-CED5-4630-8989-78441CE4565A}"/>
    <hyperlink ref="C16" location="'M (2)'!A1" tooltip="-&gt; idź do karty modułu" display="Kluczowe kompetencje dla biznesu " xr:uid="{1FE81682-D204-415B-8182-701FA62EB09F}"/>
    <hyperlink ref="C20" location="'2.4'!A1" tooltip="-&gt; idź do karty kursu" display="Socjologia " xr:uid="{259CF11D-2C36-48D4-9C26-A656243A9F65}"/>
    <hyperlink ref="C19" location="'2.3'!A1" tooltip="-&gt; idź do karty kursu" display="Język obcy profesjonalny " xr:uid="{C082282D-87AF-414F-AA89-40D2210A82E8}"/>
    <hyperlink ref="C18" location="'2.2'!A1" tooltip="-&gt; idź do karty kursu" display="Arkusze kalkulacyjne i bazy danych w praktyce " xr:uid="{6C66CDB4-62B5-4DB5-B396-22242579BA34}"/>
    <hyperlink ref="C17" location="'2.1'!A1" tooltip="-&gt; idź do karty kursu" display="Technologie informatyczne i komunikacyjne " xr:uid="{218975A0-8EB3-43FB-9839-FB92CC730B76}"/>
    <hyperlink ref="C11" location="'1.1. '!A1" tooltip="-&gt; idź do karty kursu" display="Projekt Przedsiębiorstwo - warsztat" xr:uid="{77649CB5-A17E-44C9-8AE5-186B21F6B71A}"/>
    <hyperlink ref="C12" location="'1.2'!A1" tooltip="-&gt; idź do karty kursu" display="Gra symulacyjna" xr:uid="{F100787D-29B7-4E74-A6F0-DF12ADC84EDC}"/>
    <hyperlink ref="C13" location="'1.3'!A1" tooltip="-&gt; idź do karty kursu" display="Realne problemy ekonomii - warsztat" xr:uid="{B82232D0-A183-4CA4-9D31-F48B6F87685D}"/>
    <hyperlink ref="C14" location="'1.4'!A1" tooltip="-&gt; idź do karty kursu" display="Prawa autorskie i ochrona własności intelektualnej" xr:uid="{87480BC1-CD70-4A68-95BA-0C6DD8BE750C}"/>
    <hyperlink ref="C15" location="'1.5'!A1" tooltip="-&gt; idź do karty kursu" display="Prawo w biznesie" xr:uid="{CC5F2015-CB76-4973-941C-CED88A47C8AA}"/>
    <hyperlink ref="C10" location="'M (1)'!A1" tooltip="-&gt; idź do karty modułu" display="Biznes w działaniu" xr:uid="{3E9B5128-FE0B-49F4-A021-AED0467816D0}"/>
    <hyperlink ref="C26" location="'3.1'!A1" tooltip="-&gt; idź do karty kursu" display="Zarządzanie i zachowania organizacji" xr:uid="{81CBB0C2-E540-4A9E-B054-9AD27CFA671A}"/>
    <hyperlink ref="C27" location="'3.2'!A1" tooltip="-&gt; idź do karty kursu" display="Zarządzanie zasobami ludzkimi" xr:uid="{0D11D414-6394-458F-841F-DEC2192404EC}"/>
    <hyperlink ref="C29" location="'3.4'!A1" tooltip="-&gt; idź do karty kursu" display="Zarządzanie jakością" xr:uid="{B0CC8E71-7CFD-4ADF-AA7C-EDC9C4814721}"/>
    <hyperlink ref="C25" location="'M (3)'!A1" tooltip="-&gt; idź do karty modułu" display="Organizacja i zarządzanie" xr:uid="{78EC43FC-98A9-4E89-996E-4F8B7C195A51}"/>
    <hyperlink ref="C28" location="'3.3'!A1" tooltip="-&gt; idź do karty kursu" display="Zarządzanie procesowe i logistyka w organizacji" xr:uid="{AE0BCE31-F005-4A9B-9778-23D25FA404B7}"/>
    <hyperlink ref="C31" location="'4.1'!A1" tooltip="-&gt; idź do karty kursu" display="Matematyka w biznesie" xr:uid="{0006D160-C70A-4ED7-827D-35D819D450C9}"/>
    <hyperlink ref="C32" location="'4.2'!A1" tooltip="-&gt; idź do karty kursu" display="Statystyka" xr:uid="{D9252424-01B4-44F0-BC9D-7A7A13F74023}"/>
    <hyperlink ref="C30" location="'M (4)'!A1" tooltip="-&gt; idź do karty modułu" display="Metody ilościowe w biznesie" xr:uid="{6FBEA569-C712-497D-8D35-F880973D9CEC}"/>
    <hyperlink ref="C35" location="'5.1'!A1" tooltip="-&gt; idź do karty kursu" display="Autoprezentacja - warsztat" xr:uid="{61CC241F-69FE-4B54-89CB-91C44324BA04}"/>
    <hyperlink ref="C36" location="'5.2'!A1" tooltip="-&gt; idź do karty kursu" display="Praca w zespole - warsztat" xr:uid="{A3FA33CE-C4D4-4F68-8086-BBD4D1E1E316}"/>
    <hyperlink ref="C37" location="'5.3'!A1" tooltip="-&gt; idź do karty kursu" display="Etyka w biznesie - warsztat" xr:uid="{2C80FF73-5A1F-4550-88DB-F89408D6918F}"/>
    <hyperlink ref="C39" location="'6.1'!A1" tooltip="-&gt; idź do karty kursu" display="Makroekonomia" xr:uid="{9288C24B-E47A-4177-836A-D4E5A4F8E395}"/>
    <hyperlink ref="C40" location="'6.2'!A1" tooltip="-&gt; idź do karty kursu" display="Mikroekonomia" xr:uid="{8B438855-451E-4855-AF38-6FACF368B3A4}"/>
    <hyperlink ref="C41" location="'6.3'!A1" tooltip="-&gt; idź do karty kursu" display="Współczesna polityka ekonomiczna" xr:uid="{EFB9A61E-22C8-45A5-96AF-5145FBF1C5ED}"/>
    <hyperlink ref="C43" location="'7.1'!A1" tooltip="-&gt; idź do karty kursu" display="Marketing" xr:uid="{4252E96E-D0BA-47EE-A479-65027BC00118}"/>
    <hyperlink ref="C44" location="'7.2'!A1" tooltip="-&gt; idź do karty kursu" display="Badania rynkowe i marketingowe - warsztat" xr:uid="{C911B668-ABF0-4CFE-91C0-EF99129A5F5B}"/>
    <hyperlink ref="C34" location="'M (5)'!A1" tooltip="-&gt; idź do karty kursu" display="Rozwój osobisty i kompetencje interpersonalne" xr:uid="{09A4ECA5-F769-405F-8A94-65D22AA9E41D}"/>
    <hyperlink ref="C38" location="'M (6)'!A1" tooltip="-&gt; idź do karty modułu" display="Ekonomia Stosowana" xr:uid="{3E9C0FDA-6689-4611-9170-10468A1DAE6C}"/>
    <hyperlink ref="C42" location="'M (7)'!A1" tooltip="-&gt; idź do karty modułu" display="Zarządzanie marketingowe" xr:uid="{4B0B7B44-2D34-4995-BC47-C110D166BD28}"/>
    <hyperlink ref="C56" location="'10.1'!A1" tooltip="-&gt; idź do karty kursu" display="Metodyka pisania prac dyplomowych" xr:uid="{00F33447-CB07-4B8A-AB5C-6D4097BF9CBE}"/>
    <hyperlink ref="C57" location="'10.2'!A1" tooltip="-&gt; idź do karty kursu" display="Metody badań ekonomicznych - warsztat" xr:uid="{F4676FBB-C784-4AB5-9A0A-C51338B90D0B}"/>
    <hyperlink ref="C58" location="'10.3'!A1" tooltip="-&gt; idź do karty kursu" display="Praca z promotorem" xr:uid="{6C3EC0E2-7F94-4339-9CE2-2733E14D959A}"/>
    <hyperlink ref="C55" location="'M (10)'!A1" tooltip="-&gt; idź do karty modułu" display="Moduł dyplomowy (1)" xr:uid="{429F55B5-8E02-4BF2-85D4-292DA37EDE79}"/>
    <hyperlink ref="C64" location="'12.1'!A1" tooltip="-&gt; idź do karty kursu" display="Aktywności dodatkowe z katalogu aktywności" xr:uid="{3DAFB20A-7925-4DC3-9555-96EB698E2F8F}"/>
    <hyperlink ref="C63" location="'M (12)'!A1" tooltip="-&gt; idź do karty modułu" display="Moduł aktywności praktycznej (1)" xr:uid="{BBCD46FC-4A88-405D-9AA7-DF1C6FF30B00}"/>
    <hyperlink ref="C67" location="'13.1'!A1" tooltip="-&gt; idź do karty kursu" display="Praca z promotorem" xr:uid="{118F9CEE-A84F-419E-8F44-E63F8352DBA5}"/>
    <hyperlink ref="C66" location="'M (13)'!A1" tooltip="-&gt; idź do karty modułu" display="Moduł dyplomowy (2)" xr:uid="{187DD8D5-FAD8-4110-802F-F685E8C0A6DB}"/>
    <hyperlink ref="C76" location="'16.1'!A1" tooltip="-&gt; idź do karty kursu" display="Praktyka zawodowa" xr:uid="{B2409857-3052-4191-9C55-107FD0BAF12D}"/>
    <hyperlink ref="C75" location="'M (16)'!A1" tooltip="-&gt; idź do karty modułu" display="Moduł aktywności praktycznej (2) ZB" xr:uid="{EEE57B9F-0054-4341-B862-EF7B98A74B05}"/>
    <hyperlink ref="C51" location="'M (9)'!A1" tooltip="-&gt;idź do karty modułu" display="Moduł specjalnościowy (1) LOGISTYKA-SPEDYCJA-TRANSPORT" xr:uid="{EEB73512-7C97-49BE-AFEE-56DFF3849FA0}"/>
    <hyperlink ref="C52" location="'9.1'!A1" tooltip="-&gt;idź do karty kursu" display="Zarządzanie transportem" xr:uid="{437EB373-D6FE-4FF7-B6D4-6A30B930CADF}"/>
    <hyperlink ref="C53" location="'9.2'!A1" tooltip="-&gt;idź do karty kursu" display="Rynek usług logistycznych" xr:uid="{AB506C0B-69FB-42F0-A3DD-35DEDBD02F8E}"/>
    <hyperlink ref="C60" location="'11.1'!A1" tooltip="-&gt;idź do karty kursu" display="Polityka transportowa z elementami prawa dziedzinowego" xr:uid="{F76BA48C-84C1-42F4-9082-6DE627A9947E}"/>
    <hyperlink ref="C61" location="'11.2'!A1" tooltip="-&gt;idź do karty kursu" display="Logistyka międzynarodowa" xr:uid="{EFEB46B0-95AD-4806-87E4-CA296408803B}"/>
    <hyperlink ref="C62" location="'11.3'!A1" tooltip="-&gt;idź do karty kursu" display="Infrastruktura logistyczna i gospodarka magazynowa" xr:uid="{BFD2AA77-EE34-4967-8775-65BAE844201E}"/>
    <hyperlink ref="C59" location="'M (11)'!A1" tooltip="-&gt;idź do karty modułu" display="Moduł specjalnościowy (2) LOGISTYKA-SPEDYCJA-TRANSPORT" xr:uid="{A777EDF7-340C-4F26-9E0A-AE1B2DEF6090}"/>
    <hyperlink ref="C69" location="'14.1'!A1" tooltip="-&gt;idź do karty kursu" display="Mapowanie i analiza procesów logistycznych" xr:uid="{2015659D-2C56-44CB-8668-0D4A5671C67C}"/>
    <hyperlink ref="C70" location="'14.2'!A1" tooltip="-&gt;idź do karty kursu" display="Systemy IT w LST" xr:uid="{707050F5-F469-474D-97A7-F309CAE68668}"/>
    <hyperlink ref="C71" location="'14.3'!A1" tooltip="-&gt;idź do karty kursu" display="Profesional workshop (kurs w języku obcym)" xr:uid="{C23428E6-3878-4707-85A6-9B197E3FB6D3}"/>
    <hyperlink ref="C68" location="'M (14)'!A1" tooltip="-&gt;idź do karty modułu" display="Moduł specjalnościowy (3) LOGISTYKA-SPEDYCJA-TRANSPORT" xr:uid="{6739AB67-8FB8-4097-BEDE-615CCE9530B4}"/>
  </hyperlinks>
  <printOptions horizontalCentered="1"/>
  <pageMargins left="0.31496062992125984" right="0.31496062992125984" top="0.43307086614173229" bottom="0.23622047244094491" header="0.19685039370078741" footer="0.19685039370078741"/>
  <pageSetup paperSize="9" scale="56" orientation="portrait" r:id="rId6"/>
  <headerFooter>
    <oddHeader>&amp;R
&amp;G</oddHeader>
  </headerFooter>
  <ignoredErrors>
    <ignoredError sqref="H16:I16 H30:I30 H38:I38 H42:I42 H51:I51 H59:I59 H63:I63 H68:I68 H72:I72 H75:I75" formula="1"/>
  </ignoredErrors>
  <drawing r:id="rId7"/>
  <legacyDrawingHF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E1_LST!B16</f>
        <v>Moduł E1/2</v>
      </c>
      <c r="B3" s="340"/>
      <c r="C3" s="340"/>
      <c r="D3" s="344" t="str">
        <f>E1_LST!C16</f>
        <v xml:space="preserve">Kluczowe kompetencje dla biznesu </v>
      </c>
      <c r="E3" s="345"/>
      <c r="F3" s="345"/>
      <c r="G3" s="345"/>
      <c r="H3" s="345"/>
      <c r="I3" s="346"/>
      <c r="J3" s="3"/>
      <c r="K3" s="3"/>
      <c r="L3" s="4"/>
      <c r="M3" s="4"/>
      <c r="N3" s="4"/>
      <c r="O3" s="4"/>
      <c r="P3" s="4"/>
      <c r="Q3" s="4"/>
      <c r="R3" s="4"/>
    </row>
    <row r="4" spans="1:19" ht="18.75" thickBot="1" x14ac:dyDescent="0.3">
      <c r="A4" s="295" t="s">
        <v>110</v>
      </c>
      <c r="B4" s="295"/>
      <c r="C4" s="295"/>
      <c r="D4" s="341" t="str">
        <f>E1_LST!B18</f>
        <v>Kurs 2.2.</v>
      </c>
      <c r="E4" s="342"/>
      <c r="F4" s="342"/>
      <c r="G4" s="342"/>
      <c r="H4" s="342"/>
      <c r="I4" s="343"/>
      <c r="J4" s="3"/>
      <c r="K4" s="3"/>
      <c r="L4" s="4"/>
      <c r="M4" s="4"/>
      <c r="N4" s="4"/>
      <c r="O4" s="4"/>
      <c r="P4" s="4"/>
      <c r="Q4" s="4"/>
      <c r="R4" s="4"/>
    </row>
    <row r="5" spans="1:19" ht="23.25" thickBot="1" x14ac:dyDescent="0.3">
      <c r="A5" s="296" t="s">
        <v>111</v>
      </c>
      <c r="B5" s="296"/>
      <c r="C5" s="296"/>
      <c r="D5" s="297" t="str">
        <f>E1_LST!C18</f>
        <v xml:space="preserve">Arkusze kalkulacyjne i bazy danych w praktyce </v>
      </c>
      <c r="E5" s="297"/>
      <c r="F5" s="297"/>
      <c r="G5" s="297"/>
      <c r="H5" s="297"/>
      <c r="I5" s="297"/>
      <c r="J5" s="297"/>
      <c r="K5" s="297"/>
      <c r="L5" s="298" t="s">
        <v>94</v>
      </c>
      <c r="M5" s="298"/>
      <c r="N5" s="44">
        <f>E1_LST!D18</f>
        <v>4</v>
      </c>
      <c r="O5" s="298" t="s">
        <v>95</v>
      </c>
      <c r="P5" s="298"/>
      <c r="Q5" s="299" t="str">
        <f>E1_LST!F16</f>
        <v>dr M. Stankiewicz</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(2)'!G6</f>
        <v>I</v>
      </c>
      <c r="H7" s="180" t="s">
        <v>99</v>
      </c>
      <c r="I7" s="40">
        <f>'M (2)'!I6</f>
        <v>2</v>
      </c>
      <c r="J7" s="234" t="s">
        <v>384</v>
      </c>
      <c r="K7" s="235"/>
      <c r="L7" s="482" t="s">
        <v>100</v>
      </c>
      <c r="M7" s="483"/>
      <c r="N7" s="7" t="s">
        <v>101</v>
      </c>
      <c r="O7" s="398" t="s">
        <v>102</v>
      </c>
      <c r="P7" s="398"/>
      <c r="Q7" s="306" t="s">
        <v>103</v>
      </c>
      <c r="R7" s="306"/>
      <c r="S7" s="45">
        <f>E1_LST!G18</f>
        <v>24</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562</v>
      </c>
      <c r="C14" s="502"/>
      <c r="D14" s="502"/>
      <c r="E14" s="502"/>
      <c r="F14" s="502"/>
      <c r="G14" s="502"/>
      <c r="H14" s="502"/>
      <c r="I14" s="502"/>
      <c r="J14" s="502"/>
      <c r="K14" s="502"/>
      <c r="L14" s="502"/>
      <c r="M14" s="503"/>
      <c r="N14" s="504" t="s">
        <v>298</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306</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563</v>
      </c>
      <c r="C19" s="520"/>
      <c r="D19" s="520"/>
      <c r="E19" s="520"/>
      <c r="F19" s="520"/>
      <c r="G19" s="520"/>
      <c r="H19" s="520"/>
      <c r="I19" s="520"/>
      <c r="J19" s="520"/>
      <c r="K19" s="520"/>
      <c r="L19" s="520"/>
      <c r="M19" s="521"/>
      <c r="N19" s="522" t="s">
        <v>298</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306</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564</v>
      </c>
      <c r="C24" s="520"/>
      <c r="D24" s="520"/>
      <c r="E24" s="520"/>
      <c r="F24" s="520"/>
      <c r="G24" s="520"/>
      <c r="H24" s="520"/>
      <c r="I24" s="520"/>
      <c r="J24" s="520"/>
      <c r="K24" s="520"/>
      <c r="L24" s="520"/>
      <c r="M24" s="521"/>
      <c r="N24" s="522" t="s">
        <v>298</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t="s">
        <v>306</v>
      </c>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565</v>
      </c>
      <c r="C34" s="502"/>
      <c r="D34" s="502"/>
      <c r="E34" s="502"/>
      <c r="F34" s="502"/>
      <c r="G34" s="502"/>
      <c r="H34" s="502"/>
      <c r="I34" s="502"/>
      <c r="J34" s="502"/>
      <c r="K34" s="502"/>
      <c r="L34" s="502"/>
      <c r="M34" s="503"/>
      <c r="N34" s="504" t="s">
        <v>310</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315</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566</v>
      </c>
      <c r="C39" s="520"/>
      <c r="D39" s="520"/>
      <c r="E39" s="520"/>
      <c r="F39" s="520"/>
      <c r="G39" s="520"/>
      <c r="H39" s="520"/>
      <c r="I39" s="520"/>
      <c r="J39" s="520"/>
      <c r="K39" s="520"/>
      <c r="L39" s="520"/>
      <c r="M39" s="521"/>
      <c r="N39" s="522" t="s">
        <v>309</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567</v>
      </c>
      <c r="C44" s="520"/>
      <c r="D44" s="520"/>
      <c r="E44" s="520"/>
      <c r="F44" s="520"/>
      <c r="G44" s="520"/>
      <c r="H44" s="520"/>
      <c r="I44" s="520"/>
      <c r="J44" s="520"/>
      <c r="K44" s="520"/>
      <c r="L44" s="520"/>
      <c r="M44" s="521"/>
      <c r="N44" s="522" t="s">
        <v>309</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315</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568</v>
      </c>
      <c r="C49" s="520"/>
      <c r="D49" s="520"/>
      <c r="E49" s="520"/>
      <c r="F49" s="520"/>
      <c r="G49" s="520"/>
      <c r="H49" s="520"/>
      <c r="I49" s="520"/>
      <c r="J49" s="520"/>
      <c r="K49" s="520"/>
      <c r="L49" s="520"/>
      <c r="M49" s="521"/>
      <c r="N49" s="522" t="s">
        <v>317</v>
      </c>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t="s">
        <v>569</v>
      </c>
      <c r="C54" s="508"/>
      <c r="D54" s="508"/>
      <c r="E54" s="508"/>
      <c r="F54" s="508"/>
      <c r="G54" s="508"/>
      <c r="H54" s="508"/>
      <c r="I54" s="508"/>
      <c r="J54" s="508"/>
      <c r="K54" s="508"/>
      <c r="L54" s="508"/>
      <c r="M54" s="509"/>
      <c r="N54" s="504" t="s">
        <v>325</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326</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331</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570</v>
      </c>
      <c r="C59" s="520"/>
      <c r="D59" s="520"/>
      <c r="E59" s="520"/>
      <c r="F59" s="520"/>
      <c r="G59" s="520"/>
      <c r="H59" s="520"/>
      <c r="I59" s="520"/>
      <c r="J59" s="520"/>
      <c r="K59" s="520"/>
      <c r="L59" s="520"/>
      <c r="M59" s="521"/>
      <c r="N59" s="522" t="s">
        <v>323</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324</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t="s">
        <v>327</v>
      </c>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t="s">
        <v>329</v>
      </c>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571</v>
      </c>
      <c r="C64" s="520"/>
      <c r="D64" s="520"/>
      <c r="E64" s="520"/>
      <c r="F64" s="520"/>
      <c r="G64" s="520"/>
      <c r="H64" s="520"/>
      <c r="I64" s="520"/>
      <c r="J64" s="520"/>
      <c r="K64" s="520"/>
      <c r="L64" s="520"/>
      <c r="M64" s="521"/>
      <c r="N64" s="522" t="s">
        <v>322</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325</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t="s">
        <v>326</v>
      </c>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t="s">
        <v>327</v>
      </c>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E1_LST!G18</f>
        <v>24</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24</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4</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169</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v>18</v>
      </c>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160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177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174</v>
      </c>
      <c r="M83" s="532"/>
      <c r="N83" s="532"/>
      <c r="O83" s="532"/>
      <c r="P83" s="532"/>
      <c r="Q83" s="532"/>
      <c r="R83" s="532"/>
      <c r="S83" s="533"/>
    </row>
    <row r="84" spans="1:19" ht="15" customHeight="1" x14ac:dyDescent="0.25">
      <c r="A84" s="301"/>
      <c r="B84" s="369" t="s">
        <v>136</v>
      </c>
      <c r="C84" s="370"/>
      <c r="D84" s="370"/>
      <c r="E84" s="370"/>
      <c r="F84" s="371"/>
      <c r="G84" s="366">
        <f>E1_LST!H18</f>
        <v>76</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100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E1_LST!E18</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159</v>
      </c>
      <c r="C90" s="538"/>
      <c r="D90" s="538"/>
      <c r="E90" s="539"/>
      <c r="F90" s="540">
        <v>50</v>
      </c>
      <c r="G90" s="541"/>
      <c r="H90" s="541"/>
      <c r="I90" s="542"/>
      <c r="J90" s="311"/>
      <c r="K90" s="324"/>
      <c r="L90" s="315" t="s">
        <v>293</v>
      </c>
      <c r="M90" s="316"/>
      <c r="N90" s="316"/>
      <c r="O90" s="316"/>
      <c r="P90" s="316"/>
      <c r="Q90" s="316"/>
      <c r="R90" s="316"/>
      <c r="S90" s="317"/>
    </row>
    <row r="91" spans="1:19" ht="15" customHeight="1" x14ac:dyDescent="0.25">
      <c r="A91" s="307"/>
      <c r="B91" s="537" t="s">
        <v>342</v>
      </c>
      <c r="C91" s="538"/>
      <c r="D91" s="538"/>
      <c r="E91" s="539"/>
      <c r="F91" s="540">
        <v>50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52.25" customHeight="1" x14ac:dyDescent="0.25">
      <c r="A98" s="339"/>
      <c r="B98" s="543" t="s">
        <v>469</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82.5" customHeight="1" x14ac:dyDescent="0.25">
      <c r="A100" s="339"/>
      <c r="B100" s="543" t="s">
        <v>470</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60" customHeight="1" x14ac:dyDescent="0.25">
      <c r="A102" s="339"/>
      <c r="B102" s="543" t="s">
        <v>396</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cBCAcSnUfHAUcUy+en3kOHfWk0sHMPEcXHgP1Skc1ylQDgb73d4jl5Yy6H+evmjw+Znck4nixJeqeNieY/oVgw==" saltValue="j47RikyCK1QK/BbaPUPo8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54:S68" xr:uid="{00000000-0002-0000-0E00-000004000000}">
      <formula1>KEK_E1</formula1>
    </dataValidation>
    <dataValidation type="list" allowBlank="1" showInputMessage="1" showErrorMessage="1" sqref="N34:S53" xr:uid="{00000000-0002-0000-0E00-000005000000}">
      <formula1>KEU_E1</formula1>
    </dataValidation>
    <dataValidation type="list" allowBlank="1" showInputMessage="1" showErrorMessage="1" sqref="N14:S33" xr:uid="{00000000-0002-0000-0E00-000006000000}">
      <formula1>KEW_E1</formula1>
    </dataValidation>
  </dataValidations>
  <hyperlinks>
    <hyperlink ref="O13" r:id="rId1" xr:uid="{9CC8C28F-102B-43AA-850D-3B5E3CFC904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E1_LST!B16</f>
        <v>Moduł E1/2</v>
      </c>
      <c r="B3" s="340"/>
      <c r="C3" s="340"/>
      <c r="D3" s="344" t="str">
        <f>E1_LST!C16</f>
        <v xml:space="preserve">Kluczowe kompetencje dla biznesu </v>
      </c>
      <c r="E3" s="345"/>
      <c r="F3" s="345"/>
      <c r="G3" s="345"/>
      <c r="H3" s="345"/>
      <c r="I3" s="346"/>
      <c r="J3" s="3"/>
      <c r="K3" s="3"/>
      <c r="L3" s="4"/>
      <c r="M3" s="4"/>
      <c r="N3" s="4"/>
      <c r="O3" s="4"/>
      <c r="P3" s="4"/>
      <c r="Q3" s="4"/>
      <c r="R3" s="4"/>
    </row>
    <row r="4" spans="1:19" ht="18.75" thickBot="1" x14ac:dyDescent="0.3">
      <c r="A4" s="295" t="s">
        <v>110</v>
      </c>
      <c r="B4" s="295"/>
      <c r="C4" s="295"/>
      <c r="D4" s="341" t="str">
        <f>E1_LST!B19</f>
        <v>Kurs 2.3.</v>
      </c>
      <c r="E4" s="342"/>
      <c r="F4" s="342"/>
      <c r="G4" s="342"/>
      <c r="H4" s="342"/>
      <c r="I4" s="343"/>
      <c r="J4" s="3"/>
      <c r="K4" s="3"/>
      <c r="L4" s="4"/>
      <c r="M4" s="4"/>
      <c r="N4" s="4"/>
      <c r="O4" s="4"/>
      <c r="P4" s="4"/>
      <c r="Q4" s="4"/>
      <c r="R4" s="4"/>
    </row>
    <row r="5" spans="1:19" ht="23.25" thickBot="1" x14ac:dyDescent="0.3">
      <c r="A5" s="296" t="s">
        <v>111</v>
      </c>
      <c r="B5" s="296"/>
      <c r="C5" s="296"/>
      <c r="D5" s="297" t="str">
        <f>E1_LST!C19</f>
        <v xml:space="preserve">Język obcy profesjonalny </v>
      </c>
      <c r="E5" s="297"/>
      <c r="F5" s="297"/>
      <c r="G5" s="297"/>
      <c r="H5" s="297"/>
      <c r="I5" s="297"/>
      <c r="J5" s="297"/>
      <c r="K5" s="297"/>
      <c r="L5" s="298" t="s">
        <v>94</v>
      </c>
      <c r="M5" s="298"/>
      <c r="N5" s="44">
        <f>E1_LST!D19</f>
        <v>4</v>
      </c>
      <c r="O5" s="298" t="s">
        <v>95</v>
      </c>
      <c r="P5" s="298"/>
      <c r="Q5" s="299" t="str">
        <f>E1_LST!F16</f>
        <v>dr M. Stankiewicz</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(2)'!G6</f>
        <v>I</v>
      </c>
      <c r="H7" s="180" t="s">
        <v>99</v>
      </c>
      <c r="I7" s="40">
        <f>'M (2)'!I6</f>
        <v>2</v>
      </c>
      <c r="J7" s="234" t="s">
        <v>384</v>
      </c>
      <c r="K7" s="235"/>
      <c r="L7" s="482" t="s">
        <v>100</v>
      </c>
      <c r="M7" s="483"/>
      <c r="N7" s="7" t="s">
        <v>101</v>
      </c>
      <c r="O7" s="398" t="s">
        <v>405</v>
      </c>
      <c r="P7" s="398"/>
      <c r="Q7" s="306" t="s">
        <v>103</v>
      </c>
      <c r="R7" s="306"/>
      <c r="S7" s="45">
        <f>E1_LST!G19</f>
        <v>36</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572</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301</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t="s">
        <v>305</v>
      </c>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c r="C19" s="520"/>
      <c r="D19" s="520"/>
      <c r="E19" s="520"/>
      <c r="F19" s="520"/>
      <c r="G19" s="520"/>
      <c r="H19" s="520"/>
      <c r="I19" s="520"/>
      <c r="J19" s="520"/>
      <c r="K19" s="520"/>
      <c r="L19" s="520"/>
      <c r="M19" s="521"/>
      <c r="N19" s="522"/>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573</v>
      </c>
      <c r="C34" s="502"/>
      <c r="D34" s="502"/>
      <c r="E34" s="502"/>
      <c r="F34" s="502"/>
      <c r="G34" s="502"/>
      <c r="H34" s="502"/>
      <c r="I34" s="502"/>
      <c r="J34" s="502"/>
      <c r="K34" s="502"/>
      <c r="L34" s="502"/>
      <c r="M34" s="503"/>
      <c r="N34" s="504" t="s">
        <v>321</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c r="C39" s="520"/>
      <c r="D39" s="520"/>
      <c r="E39" s="520"/>
      <c r="F39" s="520"/>
      <c r="G39" s="520"/>
      <c r="H39" s="520"/>
      <c r="I39" s="520"/>
      <c r="J39" s="520"/>
      <c r="K39" s="520"/>
      <c r="L39" s="520"/>
      <c r="M39" s="521"/>
      <c r="N39" s="522"/>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574</v>
      </c>
      <c r="C54" s="502"/>
      <c r="D54" s="502"/>
      <c r="E54" s="502"/>
      <c r="F54" s="502"/>
      <c r="G54" s="502"/>
      <c r="H54" s="502"/>
      <c r="I54" s="502"/>
      <c r="J54" s="502"/>
      <c r="K54" s="502"/>
      <c r="L54" s="502"/>
      <c r="M54" s="503"/>
      <c r="N54" s="504" t="s">
        <v>325</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E1_LST!G19</f>
        <v>36</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36</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155</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158</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171</v>
      </c>
      <c r="M82" s="532"/>
      <c r="N82" s="532"/>
      <c r="O82" s="532"/>
      <c r="P82" s="532"/>
      <c r="Q82" s="532"/>
      <c r="R82" s="532"/>
      <c r="S82" s="533"/>
    </row>
    <row r="83" spans="1:19" ht="15" customHeight="1" x14ac:dyDescent="0.25">
      <c r="A83" s="301"/>
      <c r="B83" s="336" t="s">
        <v>135</v>
      </c>
      <c r="C83" s="337"/>
      <c r="D83" s="337"/>
      <c r="E83" s="337"/>
      <c r="F83" s="338"/>
      <c r="G83" s="534">
        <v>34</v>
      </c>
      <c r="H83" s="535"/>
      <c r="I83" s="536"/>
      <c r="J83" s="334"/>
      <c r="K83" s="358"/>
      <c r="L83" s="531" t="s">
        <v>174</v>
      </c>
      <c r="M83" s="532"/>
      <c r="N83" s="532"/>
      <c r="O83" s="532"/>
      <c r="P83" s="532"/>
      <c r="Q83" s="532"/>
      <c r="R83" s="532"/>
      <c r="S83" s="533"/>
    </row>
    <row r="84" spans="1:19" ht="15" customHeight="1" x14ac:dyDescent="0.25">
      <c r="A84" s="301"/>
      <c r="B84" s="369" t="s">
        <v>136</v>
      </c>
      <c r="C84" s="370"/>
      <c r="D84" s="370"/>
      <c r="E84" s="370"/>
      <c r="F84" s="371"/>
      <c r="G84" s="366">
        <f>E1_LST!H19</f>
        <v>64</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100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E1_LST!E19</f>
        <v>egzamin</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149</v>
      </c>
      <c r="C90" s="538"/>
      <c r="D90" s="538"/>
      <c r="E90" s="539"/>
      <c r="F90" s="540">
        <v>50</v>
      </c>
      <c r="G90" s="541"/>
      <c r="H90" s="541"/>
      <c r="I90" s="542"/>
      <c r="J90" s="311"/>
      <c r="K90" s="324"/>
      <c r="L90" s="315" t="s">
        <v>293</v>
      </c>
      <c r="M90" s="316"/>
      <c r="N90" s="316"/>
      <c r="O90" s="316"/>
      <c r="P90" s="316"/>
      <c r="Q90" s="316"/>
      <c r="R90" s="316"/>
      <c r="S90" s="317"/>
    </row>
    <row r="91" spans="1:19" ht="15" customHeight="1" x14ac:dyDescent="0.25">
      <c r="A91" s="307"/>
      <c r="B91" s="537" t="s">
        <v>159</v>
      </c>
      <c r="C91" s="538"/>
      <c r="D91" s="538"/>
      <c r="E91" s="539"/>
      <c r="F91" s="540">
        <v>40</v>
      </c>
      <c r="G91" s="541"/>
      <c r="H91" s="541"/>
      <c r="I91" s="542"/>
      <c r="J91" s="311"/>
      <c r="K91" s="324"/>
      <c r="L91" s="315" t="s">
        <v>143</v>
      </c>
      <c r="M91" s="316"/>
      <c r="N91" s="316"/>
      <c r="O91" s="316"/>
      <c r="P91" s="316"/>
      <c r="Q91" s="316"/>
      <c r="R91" s="316"/>
      <c r="S91" s="317"/>
    </row>
    <row r="92" spans="1:19" ht="15" customHeight="1" x14ac:dyDescent="0.25">
      <c r="A92" s="307"/>
      <c r="B92" s="537" t="s">
        <v>170</v>
      </c>
      <c r="C92" s="538"/>
      <c r="D92" s="538"/>
      <c r="E92" s="539"/>
      <c r="F92" s="540">
        <v>10</v>
      </c>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98" customHeight="1" x14ac:dyDescent="0.25">
      <c r="A98" s="339"/>
      <c r="B98" s="543" t="s">
        <v>471</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55.5" customHeight="1" x14ac:dyDescent="0.25">
      <c r="A100" s="339"/>
      <c r="B100" s="543" t="s">
        <v>472</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54" customHeight="1" x14ac:dyDescent="0.25">
      <c r="A102" s="339"/>
      <c r="B102" s="543" t="s">
        <v>419</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cgIL0o2ZtML8ZvpshnkWRHslbeQrndyl0Ks0eWMPKb90C5AtPAZfK/cBYz/EEHFojTWoBh1wn5mRyqI0VwbHDw==" saltValue="rjhCeRPeCxbKlunKZepSI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F00-000000000000}">
      <formula1>PRAC_STUD</formula1>
    </dataValidation>
    <dataValidation type="list" allowBlank="1" showInputMessage="1" showErrorMessage="1" sqref="L72:L79" xr:uid="{00000000-0002-0000-0F00-000001000000}">
      <formula1>METODY</formula1>
    </dataValidation>
    <dataValidation type="list" allowBlank="1" showInputMessage="1" showErrorMessage="1" sqref="L7" xr:uid="{00000000-0002-0000-0F00-000002000000}">
      <formula1>STATUS</formula1>
    </dataValidation>
    <dataValidation type="list" allowBlank="1" showInputMessage="1" showErrorMessage="1" sqref="B90:E94" xr:uid="{00000000-0002-0000-0F00-000003000000}">
      <formula1>ZAL</formula1>
    </dataValidation>
    <dataValidation type="list" allowBlank="1" showInputMessage="1" showErrorMessage="1" sqref="N54:S68" xr:uid="{00000000-0002-0000-0F00-000004000000}">
      <formula1>KEK_E1</formula1>
    </dataValidation>
    <dataValidation type="list" allowBlank="1" showInputMessage="1" showErrorMessage="1" sqref="N34:S53" xr:uid="{00000000-0002-0000-0F00-000005000000}">
      <formula1>KEU_E1</formula1>
    </dataValidation>
    <dataValidation type="list" allowBlank="1" showInputMessage="1" showErrorMessage="1" sqref="N14:S33" xr:uid="{00000000-0002-0000-0F00-000006000000}">
      <formula1>KEW_E1</formula1>
    </dataValidation>
  </dataValidations>
  <hyperlinks>
    <hyperlink ref="O13" r:id="rId1" xr:uid="{A55C64BA-E012-4F29-8618-380139BE54B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E1_LST!B16</f>
        <v>Moduł E1/2</v>
      </c>
      <c r="B3" s="340"/>
      <c r="C3" s="340"/>
      <c r="D3" s="344" t="str">
        <f>E1_LST!C16</f>
        <v xml:space="preserve">Kluczowe kompetencje dla biznesu </v>
      </c>
      <c r="E3" s="345"/>
      <c r="F3" s="345"/>
      <c r="G3" s="345"/>
      <c r="H3" s="345"/>
      <c r="I3" s="346"/>
      <c r="J3" s="3"/>
      <c r="K3" s="3"/>
      <c r="L3" s="4"/>
      <c r="M3" s="4"/>
      <c r="N3" s="4"/>
      <c r="O3" s="4"/>
      <c r="P3" s="4"/>
      <c r="Q3" s="4"/>
      <c r="R3" s="4"/>
    </row>
    <row r="4" spans="1:19" ht="18.75" thickBot="1" x14ac:dyDescent="0.3">
      <c r="A4" s="295" t="s">
        <v>110</v>
      </c>
      <c r="B4" s="295"/>
      <c r="C4" s="295"/>
      <c r="D4" s="341" t="str">
        <f>E1_LST!B20</f>
        <v>Kurs 2.4.</v>
      </c>
      <c r="E4" s="342"/>
      <c r="F4" s="342"/>
      <c r="G4" s="342"/>
      <c r="H4" s="342"/>
      <c r="I4" s="343"/>
      <c r="J4" s="3"/>
      <c r="K4" s="3"/>
      <c r="L4" s="4"/>
      <c r="M4" s="4"/>
      <c r="N4" s="4"/>
      <c r="O4" s="4"/>
      <c r="P4" s="4"/>
      <c r="Q4" s="4"/>
      <c r="R4" s="4"/>
    </row>
    <row r="5" spans="1:19" ht="23.25" thickBot="1" x14ac:dyDescent="0.3">
      <c r="A5" s="296" t="s">
        <v>111</v>
      </c>
      <c r="B5" s="296"/>
      <c r="C5" s="296"/>
      <c r="D5" s="297" t="str">
        <f>E1_LST!C20</f>
        <v xml:space="preserve">Socjologia </v>
      </c>
      <c r="E5" s="297"/>
      <c r="F5" s="297"/>
      <c r="G5" s="297"/>
      <c r="H5" s="297"/>
      <c r="I5" s="297"/>
      <c r="J5" s="297"/>
      <c r="K5" s="297"/>
      <c r="L5" s="298" t="s">
        <v>94</v>
      </c>
      <c r="M5" s="298"/>
      <c r="N5" s="44">
        <f>E1_LST!D20</f>
        <v>2</v>
      </c>
      <c r="O5" s="298" t="s">
        <v>95</v>
      </c>
      <c r="P5" s="298"/>
      <c r="Q5" s="299" t="str">
        <f>E1_LST!F16</f>
        <v>dr M. Stankiewicz</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(2)'!G6</f>
        <v>I</v>
      </c>
      <c r="H7" s="180" t="s">
        <v>99</v>
      </c>
      <c r="I7" s="40">
        <f>'M (2)'!I6</f>
        <v>2</v>
      </c>
      <c r="J7" s="234" t="s">
        <v>384</v>
      </c>
      <c r="K7" s="235"/>
      <c r="L7" s="482" t="s">
        <v>100</v>
      </c>
      <c r="M7" s="483"/>
      <c r="N7" s="7" t="s">
        <v>101</v>
      </c>
      <c r="O7" s="398" t="s">
        <v>102</v>
      </c>
      <c r="P7" s="398"/>
      <c r="Q7" s="306" t="s">
        <v>103</v>
      </c>
      <c r="R7" s="306"/>
      <c r="S7" s="45">
        <f>E1_LST!G20</f>
        <v>12</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757</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296</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t="s">
        <v>297</v>
      </c>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c r="C19" s="520"/>
      <c r="D19" s="520"/>
      <c r="E19" s="520"/>
      <c r="F19" s="520"/>
      <c r="G19" s="520"/>
      <c r="H19" s="520"/>
      <c r="I19" s="520"/>
      <c r="J19" s="520"/>
      <c r="K19" s="520"/>
      <c r="L19" s="520"/>
      <c r="M19" s="521"/>
      <c r="N19" s="522"/>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575</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316</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320</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c r="C39" s="520"/>
      <c r="D39" s="520"/>
      <c r="E39" s="520"/>
      <c r="F39" s="520"/>
      <c r="G39" s="520"/>
      <c r="H39" s="520"/>
      <c r="I39" s="520"/>
      <c r="J39" s="520"/>
      <c r="K39" s="520"/>
      <c r="L39" s="520"/>
      <c r="M39" s="521"/>
      <c r="N39" s="522"/>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576</v>
      </c>
      <c r="C54" s="502"/>
      <c r="D54" s="502"/>
      <c r="E54" s="502"/>
      <c r="F54" s="502"/>
      <c r="G54" s="502"/>
      <c r="H54" s="502"/>
      <c r="I54" s="502"/>
      <c r="J54" s="502"/>
      <c r="K54" s="502"/>
      <c r="L54" s="502"/>
      <c r="M54" s="503"/>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323</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324</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t="s">
        <v>325</v>
      </c>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E1_LST!G20</f>
        <v>12</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12</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6</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4</v>
      </c>
      <c r="H74" s="535"/>
      <c r="I74" s="536"/>
      <c r="J74" s="334"/>
      <c r="K74" s="358"/>
      <c r="L74" s="531" t="s">
        <v>158</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167</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t="s">
        <v>155</v>
      </c>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174</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177</v>
      </c>
      <c r="M83" s="532"/>
      <c r="N83" s="532"/>
      <c r="O83" s="532"/>
      <c r="P83" s="532"/>
      <c r="Q83" s="532"/>
      <c r="R83" s="532"/>
      <c r="S83" s="533"/>
    </row>
    <row r="84" spans="1:19" ht="15" customHeight="1" x14ac:dyDescent="0.25">
      <c r="A84" s="301"/>
      <c r="B84" s="369" t="s">
        <v>136</v>
      </c>
      <c r="C84" s="370"/>
      <c r="D84" s="370"/>
      <c r="E84" s="370"/>
      <c r="F84" s="371"/>
      <c r="G84" s="366">
        <f>E1_LST!H19</f>
        <v>64</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76</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E1_LST!E20</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152</v>
      </c>
      <c r="C90" s="538"/>
      <c r="D90" s="538"/>
      <c r="E90" s="539"/>
      <c r="F90" s="540">
        <v>90</v>
      </c>
      <c r="G90" s="541"/>
      <c r="H90" s="541"/>
      <c r="I90" s="542"/>
      <c r="J90" s="311"/>
      <c r="K90" s="324"/>
      <c r="L90" s="315" t="s">
        <v>293</v>
      </c>
      <c r="M90" s="316"/>
      <c r="N90" s="316"/>
      <c r="O90" s="316"/>
      <c r="P90" s="316"/>
      <c r="Q90" s="316"/>
      <c r="R90" s="316"/>
      <c r="S90" s="317"/>
    </row>
    <row r="91" spans="1:19" ht="15" customHeight="1" x14ac:dyDescent="0.25">
      <c r="A91" s="307"/>
      <c r="B91" s="537" t="s">
        <v>170</v>
      </c>
      <c r="C91" s="538"/>
      <c r="D91" s="538"/>
      <c r="E91" s="539"/>
      <c r="F91" s="540">
        <v>10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44" customHeight="1" x14ac:dyDescent="0.25">
      <c r="A98" s="339"/>
      <c r="B98" s="543" t="s">
        <v>473</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43" t="s">
        <v>474</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115.5" customHeight="1" x14ac:dyDescent="0.25">
      <c r="A102" s="339"/>
      <c r="B102" s="543" t="s">
        <v>475</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sTxrDemUXkURijCH9y6Y56OJsGwGhT0uXpgAptUrtwtGvWGmnmV319WsfxOhQ3idizwdnbHUu3MdcItTCtiDuA==" saltValue="g1KROtE2ue6FZgz+x71lV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54:S68" xr:uid="{00000000-0002-0000-1000-000004000000}">
      <formula1>KEK_E1</formula1>
    </dataValidation>
    <dataValidation type="list" allowBlank="1" showInputMessage="1" showErrorMessage="1" sqref="N34:S53" xr:uid="{00000000-0002-0000-1000-000005000000}">
      <formula1>KEU_E1</formula1>
    </dataValidation>
    <dataValidation type="list" allowBlank="1" showInputMessage="1" showErrorMessage="1" sqref="N14:S33" xr:uid="{00000000-0002-0000-1000-000006000000}">
      <formula1>KEW_E1</formula1>
    </dataValidation>
  </dataValidations>
  <hyperlinks>
    <hyperlink ref="O13" r:id="rId1" xr:uid="{0F3C4E52-B0A2-48ED-A2F9-1EE0AC8BDA7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D5D5FF"/>
    <pageSetUpPr fitToPage="1"/>
  </sheetPr>
  <dimension ref="A1:S3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E1_LST!B25</f>
        <v>Moduł E1/3</v>
      </c>
      <c r="D3" s="224"/>
      <c r="E3" s="224"/>
      <c r="F3" s="225"/>
      <c r="G3" s="3"/>
      <c r="H3" s="3"/>
      <c r="I3" s="3"/>
      <c r="J3" s="3"/>
      <c r="K3" s="3"/>
      <c r="L3" s="4"/>
      <c r="M3" s="4"/>
      <c r="N3" s="4"/>
      <c r="O3" s="4"/>
      <c r="P3" s="4"/>
      <c r="Q3" s="4"/>
    </row>
    <row r="4" spans="1:19" s="469" customFormat="1" ht="39.75" customHeight="1" thickBot="1" x14ac:dyDescent="0.3">
      <c r="A4" s="222" t="s">
        <v>93</v>
      </c>
      <c r="B4" s="222"/>
      <c r="C4" s="212" t="str">
        <f>E1_LST!C25</f>
        <v>Organizacja i zarządzanie</v>
      </c>
      <c r="D4" s="213"/>
      <c r="E4" s="213"/>
      <c r="F4" s="213"/>
      <c r="G4" s="213"/>
      <c r="H4" s="213"/>
      <c r="I4" s="213"/>
      <c r="J4" s="213"/>
      <c r="K4" s="220" t="s">
        <v>94</v>
      </c>
      <c r="L4" s="221"/>
      <c r="M4" s="181">
        <f>E1_LST!D25</f>
        <v>12</v>
      </c>
      <c r="N4" s="215" t="s">
        <v>95</v>
      </c>
      <c r="O4" s="216"/>
      <c r="P4" s="209" t="str">
        <f>E1_LST!F25</f>
        <v>dr R. Nowak-Lewandowska</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98</v>
      </c>
      <c r="H6" s="179" t="s">
        <v>99</v>
      </c>
      <c r="I6" s="40">
        <v>1</v>
      </c>
      <c r="J6" s="7" t="s">
        <v>291</v>
      </c>
      <c r="K6" s="471" t="s">
        <v>100</v>
      </c>
      <c r="L6" s="471"/>
      <c r="M6" s="233" t="s">
        <v>101</v>
      </c>
      <c r="N6" s="233"/>
      <c r="O6" s="181" t="s">
        <v>102</v>
      </c>
      <c r="P6" s="234" t="s">
        <v>103</v>
      </c>
      <c r="Q6" s="235"/>
      <c r="R6" s="181">
        <f>E1_LST!G25</f>
        <v>88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t="s">
        <v>425</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483</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71.75" customHeight="1" thickBot="1" x14ac:dyDescent="0.3">
      <c r="A22" s="479" t="s">
        <v>698</v>
      </c>
      <c r="B22" s="480"/>
      <c r="C22" s="480"/>
      <c r="D22" s="480"/>
      <c r="E22" s="480"/>
      <c r="F22" s="480" t="s">
        <v>699</v>
      </c>
      <c r="G22" s="480"/>
      <c r="H22" s="480"/>
      <c r="I22" s="480"/>
      <c r="J22" s="480"/>
      <c r="K22" s="480"/>
      <c r="L22" s="480" t="s">
        <v>700</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E1_LST!B25</f>
        <v>Moduł E1/3</v>
      </c>
      <c r="C26" s="260"/>
      <c r="D26" s="33" t="str">
        <f>E1_LST!B26</f>
        <v>Kurs 3.1.</v>
      </c>
      <c r="E26" s="103" t="str">
        <f>E1_LST!B25</f>
        <v>Moduł E1/3</v>
      </c>
      <c r="F26" s="267" t="str">
        <f>E1_LST!B27</f>
        <v>Kurs 3.2.</v>
      </c>
      <c r="G26" s="268"/>
      <c r="H26" s="275" t="str">
        <f>E1_LST!B25</f>
        <v>Moduł E1/3</v>
      </c>
      <c r="I26" s="276"/>
      <c r="J26" s="34" t="str">
        <f>E1_LST!B28</f>
        <v>Kurs 3.3.</v>
      </c>
      <c r="K26" s="283" t="str">
        <f>E1_LST!B25</f>
        <v>Moduł E1/3</v>
      </c>
      <c r="L26" s="284"/>
      <c r="M26" s="283" t="str">
        <f>E1_LST!B29</f>
        <v>Kurs 3.4.</v>
      </c>
      <c r="N26" s="284"/>
      <c r="O26" s="285"/>
      <c r="P26" s="286"/>
      <c r="Q26" s="285"/>
      <c r="R26" s="287"/>
    </row>
    <row r="27" spans="1:19" s="104" customFormat="1" ht="59.25" customHeight="1" x14ac:dyDescent="0.25">
      <c r="A27" s="129" t="s">
        <v>111</v>
      </c>
      <c r="B27" s="379" t="str">
        <f>E1_LST!C26</f>
        <v>Zarządzanie i zachowania organizacji</v>
      </c>
      <c r="C27" s="380"/>
      <c r="D27" s="381"/>
      <c r="E27" s="382" t="str">
        <f>E1_LST!C27</f>
        <v>Zarządzanie zasobami ludzkimi</v>
      </c>
      <c r="F27" s="383"/>
      <c r="G27" s="384"/>
      <c r="H27" s="385" t="str">
        <f>E1_LST!C28</f>
        <v>Zarządzanie procesowe i logistyka w organizacji</v>
      </c>
      <c r="I27" s="386"/>
      <c r="J27" s="387"/>
      <c r="K27" s="388" t="str">
        <f>E1_LST!C29</f>
        <v>Zarządzanie jakością</v>
      </c>
      <c r="L27" s="389"/>
      <c r="M27" s="389"/>
      <c r="N27" s="390"/>
      <c r="O27" s="391"/>
      <c r="P27" s="392"/>
      <c r="Q27" s="392"/>
      <c r="R27" s="393"/>
    </row>
    <row r="28" spans="1:19" s="104" customFormat="1" ht="30" customHeight="1" thickBot="1" x14ac:dyDescent="0.3">
      <c r="A28" s="39" t="s">
        <v>112</v>
      </c>
      <c r="B28" s="261">
        <f>E1_LST!D26</f>
        <v>4</v>
      </c>
      <c r="C28" s="262"/>
      <c r="D28" s="263"/>
      <c r="E28" s="272">
        <f>E1_LST!D27</f>
        <v>3</v>
      </c>
      <c r="F28" s="273"/>
      <c r="G28" s="274"/>
      <c r="H28" s="280">
        <f>E1_LST!D28</f>
        <v>3</v>
      </c>
      <c r="I28" s="281"/>
      <c r="J28" s="282"/>
      <c r="K28" s="226">
        <f>E1_LST!D29</f>
        <v>2</v>
      </c>
      <c r="L28" s="227"/>
      <c r="M28" s="227"/>
      <c r="N28" s="228"/>
      <c r="O28" s="229"/>
      <c r="P28" s="230"/>
      <c r="Q28" s="230"/>
      <c r="R28" s="231"/>
    </row>
    <row r="29" spans="1:19" s="104" customFormat="1" ht="34.5" hidden="1" customHeight="1" thickBot="1" x14ac:dyDescent="0.3">
      <c r="A29" s="156"/>
      <c r="B29" s="157"/>
      <c r="C29" s="158" t="s">
        <v>452</v>
      </c>
      <c r="D29" s="159"/>
      <c r="E29" s="160"/>
      <c r="F29" s="161" t="s">
        <v>452</v>
      </c>
      <c r="G29" s="162"/>
      <c r="H29" s="163"/>
      <c r="I29" s="164" t="s">
        <v>452</v>
      </c>
      <c r="J29" s="165"/>
      <c r="K29" s="166"/>
      <c r="L29" s="167" t="s">
        <v>452</v>
      </c>
      <c r="M29" s="168"/>
      <c r="N29" s="169"/>
      <c r="O29" s="170"/>
      <c r="P29" s="171"/>
      <c r="Q29" s="172"/>
      <c r="R29" s="173"/>
    </row>
    <row r="30" spans="1:19" s="104" customFormat="1" x14ac:dyDescent="0.25"/>
    <row r="31" spans="1:19" s="104" customFormat="1" x14ac:dyDescent="0.25"/>
    <row r="32" spans="1:19" s="104" customFormat="1" x14ac:dyDescent="0.25"/>
    <row r="33" spans="1:18" x14ac:dyDescent="0.25">
      <c r="A33" s="104"/>
      <c r="B33" s="104"/>
      <c r="C33" s="104"/>
      <c r="D33" s="104"/>
      <c r="E33" s="104"/>
      <c r="F33" s="104"/>
      <c r="G33" s="104"/>
      <c r="H33" s="104"/>
      <c r="I33" s="104"/>
      <c r="J33" s="104"/>
      <c r="K33" s="104"/>
      <c r="L33" s="104"/>
      <c r="M33" s="104"/>
      <c r="N33" s="104"/>
      <c r="O33" s="104"/>
      <c r="P33" s="104"/>
      <c r="Q33" s="104"/>
      <c r="R33" s="104"/>
    </row>
    <row r="34" spans="1:18" x14ac:dyDescent="0.25">
      <c r="A34" s="104"/>
      <c r="B34" s="104"/>
      <c r="C34" s="104"/>
      <c r="D34" s="104"/>
      <c r="E34" s="104"/>
      <c r="F34" s="104"/>
      <c r="G34" s="104"/>
      <c r="H34" s="104"/>
      <c r="I34" s="104"/>
      <c r="J34" s="104"/>
      <c r="K34" s="104"/>
      <c r="L34" s="104"/>
      <c r="M34" s="104"/>
      <c r="N34" s="104"/>
      <c r="O34" s="104"/>
      <c r="P34" s="104"/>
      <c r="Q34" s="104"/>
      <c r="R34" s="104"/>
    </row>
    <row r="35" spans="1:18" x14ac:dyDescent="0.25">
      <c r="A35" s="104"/>
      <c r="B35" s="104"/>
      <c r="C35" s="104"/>
      <c r="D35" s="104"/>
      <c r="E35" s="104"/>
      <c r="F35" s="104"/>
      <c r="G35" s="104"/>
      <c r="H35" s="104"/>
      <c r="I35" s="104"/>
      <c r="J35" s="104"/>
      <c r="K35" s="104"/>
      <c r="L35" s="104"/>
      <c r="M35" s="104"/>
      <c r="N35" s="104"/>
      <c r="O35" s="104"/>
      <c r="P35" s="104"/>
      <c r="Q35" s="104"/>
      <c r="R35" s="104"/>
    </row>
    <row r="36" spans="1:18" x14ac:dyDescent="0.25">
      <c r="A36" s="104"/>
      <c r="B36" s="104"/>
      <c r="C36" s="104"/>
      <c r="D36" s="104"/>
      <c r="E36" s="104"/>
      <c r="F36" s="104"/>
      <c r="G36" s="104"/>
      <c r="H36" s="104"/>
      <c r="I36" s="104"/>
      <c r="J36" s="104"/>
      <c r="K36" s="104"/>
      <c r="L36" s="104"/>
      <c r="M36" s="104"/>
      <c r="N36" s="104"/>
      <c r="O36" s="104"/>
      <c r="P36" s="104"/>
      <c r="Q36" s="104"/>
      <c r="R36" s="104"/>
    </row>
  </sheetData>
  <sheetProtection algorithmName="SHA-512" hashValue="85rauSb9aLpnkLogstoLGy70n8x0WpJsjk891lJMbk9RjyJ2OEbXGhMe9djeBHdJeoAahyZ8CRh1J438jCwQyQ==" saltValue="OlbmkO+GeTcFgsIUqhkOX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8AF68A3C-48E6-4D63-9162-79F7ADCDED72}"/>
    <hyperlink ref="L29" r:id="rId2" xr:uid="{ED1D0AE4-3FA8-4819-B7AB-9442DBFD2727}"/>
    <hyperlink ref="C29" r:id="rId3" xr:uid="{C6E94E3D-8D12-457B-8C50-D86F3F08E86D}"/>
    <hyperlink ref="I29" r:id="rId4" xr:uid="{B0FF766C-12D3-49C7-A44C-178E9D33E855}"/>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Gothic,Pogrubiony"&amp;12&amp;K05-046KARTA MODUŁU&amp;R&amp;G</oddHeader>
  </headerFooter>
  <drawing r:id="rId6"/>
  <legacyDrawingHF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E1_LST!B25</f>
        <v>Moduł E1/3</v>
      </c>
      <c r="B3" s="340"/>
      <c r="C3" s="340"/>
      <c r="D3" s="344" t="str">
        <f>E1_LST!C25</f>
        <v>Organizacja i zarządzanie</v>
      </c>
      <c r="E3" s="345"/>
      <c r="F3" s="345"/>
      <c r="G3" s="345"/>
      <c r="H3" s="345"/>
      <c r="I3" s="346"/>
      <c r="J3" s="3"/>
      <c r="K3" s="3"/>
      <c r="L3" s="4"/>
      <c r="M3" s="4"/>
      <c r="N3" s="4"/>
      <c r="O3" s="4"/>
      <c r="P3" s="4"/>
      <c r="Q3" s="4"/>
      <c r="R3" s="4"/>
    </row>
    <row r="4" spans="1:19" ht="18.75" thickBot="1" x14ac:dyDescent="0.3">
      <c r="A4" s="295" t="s">
        <v>110</v>
      </c>
      <c r="B4" s="295"/>
      <c r="C4" s="295"/>
      <c r="D4" s="341" t="str">
        <f>E1_LST!B26</f>
        <v>Kurs 3.1.</v>
      </c>
      <c r="E4" s="342"/>
      <c r="F4" s="342"/>
      <c r="G4" s="342"/>
      <c r="H4" s="342"/>
      <c r="I4" s="343"/>
      <c r="J4" s="3"/>
      <c r="K4" s="3"/>
      <c r="L4" s="4"/>
      <c r="M4" s="4"/>
      <c r="N4" s="4"/>
      <c r="O4" s="4"/>
      <c r="P4" s="4"/>
      <c r="Q4" s="4"/>
      <c r="R4" s="4"/>
    </row>
    <row r="5" spans="1:19" ht="23.25" thickBot="1" x14ac:dyDescent="0.3">
      <c r="A5" s="296" t="s">
        <v>111</v>
      </c>
      <c r="B5" s="296"/>
      <c r="C5" s="296"/>
      <c r="D5" s="297" t="str">
        <f>E1_LST!C26</f>
        <v>Zarządzanie i zachowania organizacji</v>
      </c>
      <c r="E5" s="297"/>
      <c r="F5" s="297"/>
      <c r="G5" s="297"/>
      <c r="H5" s="297"/>
      <c r="I5" s="297"/>
      <c r="J5" s="297"/>
      <c r="K5" s="297"/>
      <c r="L5" s="298" t="s">
        <v>94</v>
      </c>
      <c r="M5" s="298"/>
      <c r="N5" s="44">
        <f>E1_LST!D26</f>
        <v>4</v>
      </c>
      <c r="O5" s="298" t="s">
        <v>95</v>
      </c>
      <c r="P5" s="298"/>
      <c r="Q5" s="398" t="str">
        <f>E1_LST!F25</f>
        <v>dr R. Nowak-Lewandowska</v>
      </c>
      <c r="R5" s="398"/>
      <c r="S5" s="398"/>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(3)'!G6</f>
        <v>I</v>
      </c>
      <c r="H7" s="180" t="s">
        <v>99</v>
      </c>
      <c r="I7" s="40">
        <f>'M (3)'!I6</f>
        <v>1</v>
      </c>
      <c r="J7" s="234" t="s">
        <v>384</v>
      </c>
      <c r="K7" s="235"/>
      <c r="L7" s="482" t="s">
        <v>100</v>
      </c>
      <c r="M7" s="483"/>
      <c r="N7" s="7" t="s">
        <v>101</v>
      </c>
      <c r="O7" s="398" t="s">
        <v>102</v>
      </c>
      <c r="P7" s="398"/>
      <c r="Q7" s="306" t="s">
        <v>103</v>
      </c>
      <c r="R7" s="306"/>
      <c r="S7" s="45">
        <f>E1_LST!G26</f>
        <v>30</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549</v>
      </c>
      <c r="C14" s="502"/>
      <c r="D14" s="502"/>
      <c r="E14" s="502"/>
      <c r="F14" s="502"/>
      <c r="G14" s="502"/>
      <c r="H14" s="502"/>
      <c r="I14" s="502"/>
      <c r="J14" s="502"/>
      <c r="K14" s="502"/>
      <c r="L14" s="502"/>
      <c r="M14" s="503"/>
      <c r="N14" s="504" t="s">
        <v>297</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295</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550</v>
      </c>
      <c r="C19" s="520"/>
      <c r="D19" s="520"/>
      <c r="E19" s="520"/>
      <c r="F19" s="520"/>
      <c r="G19" s="520"/>
      <c r="H19" s="520"/>
      <c r="I19" s="520"/>
      <c r="J19" s="520"/>
      <c r="K19" s="520"/>
      <c r="L19" s="520"/>
      <c r="M19" s="521"/>
      <c r="N19" s="522" t="s">
        <v>296</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299</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t="s">
        <v>297</v>
      </c>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551</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315</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552</v>
      </c>
      <c r="C39" s="520"/>
      <c r="D39" s="520"/>
      <c r="E39" s="520"/>
      <c r="F39" s="520"/>
      <c r="G39" s="520"/>
      <c r="H39" s="520"/>
      <c r="I39" s="520"/>
      <c r="J39" s="520"/>
      <c r="K39" s="520"/>
      <c r="L39" s="520"/>
      <c r="M39" s="521"/>
      <c r="N39" s="522" t="s">
        <v>312</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553</v>
      </c>
      <c r="C44" s="520"/>
      <c r="D44" s="520"/>
      <c r="E44" s="520"/>
      <c r="F44" s="520"/>
      <c r="G44" s="520"/>
      <c r="H44" s="520"/>
      <c r="I44" s="520"/>
      <c r="J44" s="520"/>
      <c r="K44" s="520"/>
      <c r="L44" s="520"/>
      <c r="M44" s="521"/>
      <c r="N44" s="522" t="s">
        <v>313</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317</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thickBot="1" x14ac:dyDescent="0.3">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554</v>
      </c>
      <c r="C54" s="502"/>
      <c r="D54" s="502"/>
      <c r="E54" s="502"/>
      <c r="F54" s="502"/>
      <c r="G54" s="502"/>
      <c r="H54" s="502"/>
      <c r="I54" s="502"/>
      <c r="J54" s="502"/>
      <c r="K54" s="502"/>
      <c r="L54" s="502"/>
      <c r="M54" s="503"/>
      <c r="N54" s="504" t="s">
        <v>323</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325</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329</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E1_LST!G26</f>
        <v>30</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30</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6</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6</v>
      </c>
      <c r="H74" s="535"/>
      <c r="I74" s="536"/>
      <c r="J74" s="334"/>
      <c r="K74" s="358"/>
      <c r="L74" s="531" t="s">
        <v>155</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158</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t="s">
        <v>165</v>
      </c>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t="s">
        <v>180</v>
      </c>
      <c r="M77" s="532"/>
      <c r="N77" s="532"/>
      <c r="O77" s="532"/>
      <c r="P77" s="532"/>
      <c r="Q77" s="532"/>
      <c r="R77" s="532"/>
      <c r="S77" s="533"/>
    </row>
    <row r="78" spans="1:19" ht="15" customHeight="1" x14ac:dyDescent="0.25">
      <c r="A78" s="301"/>
      <c r="B78" s="336" t="s">
        <v>129</v>
      </c>
      <c r="C78" s="337"/>
      <c r="D78" s="337"/>
      <c r="E78" s="337"/>
      <c r="F78" s="338"/>
      <c r="G78" s="534">
        <v>10</v>
      </c>
      <c r="H78" s="535"/>
      <c r="I78" s="536"/>
      <c r="J78" s="334"/>
      <c r="K78" s="358"/>
      <c r="L78" s="531" t="s">
        <v>181</v>
      </c>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v>4</v>
      </c>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v>2</v>
      </c>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160</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157</v>
      </c>
      <c r="M83" s="532"/>
      <c r="N83" s="532"/>
      <c r="O83" s="532"/>
      <c r="P83" s="532"/>
      <c r="Q83" s="532"/>
      <c r="R83" s="532"/>
      <c r="S83" s="533"/>
    </row>
    <row r="84" spans="1:19" ht="15" customHeight="1" x14ac:dyDescent="0.25">
      <c r="A84" s="301"/>
      <c r="B84" s="369" t="s">
        <v>136</v>
      </c>
      <c r="C84" s="370"/>
      <c r="D84" s="370"/>
      <c r="E84" s="370"/>
      <c r="F84" s="371"/>
      <c r="G84" s="366">
        <f>E1_LST!H26</f>
        <v>70</v>
      </c>
      <c r="H84" s="367"/>
      <c r="I84" s="368"/>
      <c r="J84" s="334"/>
      <c r="K84" s="358"/>
      <c r="L84" s="531" t="s">
        <v>154</v>
      </c>
      <c r="M84" s="532"/>
      <c r="N84" s="532"/>
      <c r="O84" s="532"/>
      <c r="P84" s="532"/>
      <c r="Q84" s="532"/>
      <c r="R84" s="532"/>
      <c r="S84" s="533"/>
    </row>
    <row r="85" spans="1:19" ht="15" customHeight="1" x14ac:dyDescent="0.25">
      <c r="A85" s="301"/>
      <c r="B85" s="373" t="s">
        <v>206</v>
      </c>
      <c r="C85" s="374"/>
      <c r="D85" s="374"/>
      <c r="E85" s="374"/>
      <c r="F85" s="375"/>
      <c r="G85" s="348">
        <f>SUM(G84,G71)</f>
        <v>100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E1_LST!E26</f>
        <v>egzamin</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149</v>
      </c>
      <c r="C90" s="538"/>
      <c r="D90" s="538"/>
      <c r="E90" s="539"/>
      <c r="F90" s="540">
        <v>50</v>
      </c>
      <c r="G90" s="541"/>
      <c r="H90" s="541"/>
      <c r="I90" s="542"/>
      <c r="J90" s="311"/>
      <c r="K90" s="324"/>
      <c r="L90" s="315" t="s">
        <v>293</v>
      </c>
      <c r="M90" s="316"/>
      <c r="N90" s="316"/>
      <c r="O90" s="316"/>
      <c r="P90" s="316"/>
      <c r="Q90" s="316"/>
      <c r="R90" s="316"/>
      <c r="S90" s="317"/>
    </row>
    <row r="91" spans="1:19" ht="15" customHeight="1" x14ac:dyDescent="0.25">
      <c r="A91" s="307"/>
      <c r="B91" s="537" t="s">
        <v>165</v>
      </c>
      <c r="C91" s="538"/>
      <c r="D91" s="538"/>
      <c r="E91" s="539"/>
      <c r="F91" s="540">
        <v>30</v>
      </c>
      <c r="G91" s="541"/>
      <c r="H91" s="541"/>
      <c r="I91" s="542"/>
      <c r="J91" s="311"/>
      <c r="K91" s="324"/>
      <c r="L91" s="315" t="s">
        <v>143</v>
      </c>
      <c r="M91" s="316"/>
      <c r="N91" s="316"/>
      <c r="O91" s="316"/>
      <c r="P91" s="316"/>
      <c r="Q91" s="316"/>
      <c r="R91" s="316"/>
      <c r="S91" s="317"/>
    </row>
    <row r="92" spans="1:19" ht="15" customHeight="1" x14ac:dyDescent="0.25">
      <c r="A92" s="307"/>
      <c r="B92" s="537" t="s">
        <v>170</v>
      </c>
      <c r="C92" s="538"/>
      <c r="D92" s="538"/>
      <c r="E92" s="539"/>
      <c r="F92" s="540">
        <v>10</v>
      </c>
      <c r="G92" s="541"/>
      <c r="H92" s="541"/>
      <c r="I92" s="542"/>
      <c r="J92" s="311"/>
      <c r="K92" s="324"/>
      <c r="L92" s="315" t="s">
        <v>294</v>
      </c>
      <c r="M92" s="316"/>
      <c r="N92" s="316"/>
      <c r="O92" s="316"/>
      <c r="P92" s="316"/>
      <c r="Q92" s="316"/>
      <c r="R92" s="316"/>
      <c r="S92" s="317"/>
    </row>
    <row r="93" spans="1:19" ht="15" customHeight="1" x14ac:dyDescent="0.25">
      <c r="A93" s="307"/>
      <c r="B93" s="537" t="s">
        <v>159</v>
      </c>
      <c r="C93" s="538"/>
      <c r="D93" s="538"/>
      <c r="E93" s="539"/>
      <c r="F93" s="540">
        <v>10</v>
      </c>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46.25" customHeight="1" x14ac:dyDescent="0.25">
      <c r="A98" s="339"/>
      <c r="B98" s="543" t="s">
        <v>460</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43" t="s">
        <v>751</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63" customHeight="1" x14ac:dyDescent="0.25">
      <c r="A102" s="339"/>
      <c r="B102" s="543" t="s">
        <v>426</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RP4In1M9ViMeBCmOZymc4atTEaWscjIO9B0ieamCVspg8qN3AubczuEORimXZMahHQoRHFs2Ds1oJsLGKYwoPA==" saltValue="U6HvgDO7rRnBUWJz9UWAb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800-000000000000}">
      <formula1>PRAC_STUD</formula1>
    </dataValidation>
    <dataValidation type="list" allowBlank="1" showInputMessage="1" showErrorMessage="1" sqref="L72:L79" xr:uid="{00000000-0002-0000-0800-000001000000}">
      <formula1>METODY</formula1>
    </dataValidation>
    <dataValidation type="list" allowBlank="1" showInputMessage="1" showErrorMessage="1" sqref="L7" xr:uid="{00000000-0002-0000-0800-000002000000}">
      <formula1>STATUS</formula1>
    </dataValidation>
    <dataValidation type="list" allowBlank="1" showInputMessage="1" showErrorMessage="1" sqref="B90:E94" xr:uid="{00000000-0002-0000-0800-000003000000}">
      <formula1>ZAL</formula1>
    </dataValidation>
    <dataValidation type="list" allowBlank="1" showInputMessage="1" showErrorMessage="1" sqref="N54:S68" xr:uid="{00000000-0002-0000-0800-000004000000}">
      <formula1>KEK_E1</formula1>
    </dataValidation>
    <dataValidation type="list" allowBlank="1" showInputMessage="1" showErrorMessage="1" sqref="N34:S53" xr:uid="{00000000-0002-0000-0800-000005000000}">
      <formula1>KEU_E1</formula1>
    </dataValidation>
    <dataValidation type="list" allowBlank="1" showInputMessage="1" showErrorMessage="1" sqref="N14:S33" xr:uid="{00000000-0002-0000-0800-000006000000}">
      <formula1>KEW_E1</formula1>
    </dataValidation>
  </dataValidations>
  <hyperlinks>
    <hyperlink ref="O13" r:id="rId1" xr:uid="{A821034B-1F38-455C-9FAD-4667F117064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E1_LST!B25</f>
        <v>Moduł E1/3</v>
      </c>
      <c r="B3" s="340"/>
      <c r="C3" s="340"/>
      <c r="D3" s="344" t="str">
        <f>E1_LST!C25</f>
        <v>Organizacja i zarządzanie</v>
      </c>
      <c r="E3" s="345"/>
      <c r="F3" s="345"/>
      <c r="G3" s="345"/>
      <c r="H3" s="345"/>
      <c r="I3" s="346"/>
      <c r="J3" s="3"/>
      <c r="K3" s="3"/>
      <c r="L3" s="4"/>
      <c r="M3" s="4"/>
      <c r="N3" s="4"/>
      <c r="O3" s="4"/>
      <c r="P3" s="4"/>
      <c r="Q3" s="4"/>
      <c r="R3" s="4"/>
    </row>
    <row r="4" spans="1:19" ht="18.75" thickBot="1" x14ac:dyDescent="0.3">
      <c r="A4" s="295" t="s">
        <v>110</v>
      </c>
      <c r="B4" s="295"/>
      <c r="C4" s="295"/>
      <c r="D4" s="341" t="str">
        <f>E1_LST!B27</f>
        <v>Kurs 3.2.</v>
      </c>
      <c r="E4" s="342"/>
      <c r="F4" s="342"/>
      <c r="G4" s="342"/>
      <c r="H4" s="342"/>
      <c r="I4" s="343"/>
      <c r="J4" s="3"/>
      <c r="K4" s="3"/>
      <c r="L4" s="4"/>
      <c r="M4" s="4"/>
      <c r="N4" s="4"/>
      <c r="O4" s="4"/>
      <c r="P4" s="4"/>
      <c r="Q4" s="4"/>
      <c r="R4" s="4"/>
    </row>
    <row r="5" spans="1:19" ht="23.25" thickBot="1" x14ac:dyDescent="0.3">
      <c r="A5" s="296" t="s">
        <v>111</v>
      </c>
      <c r="B5" s="296"/>
      <c r="C5" s="296"/>
      <c r="D5" s="297" t="str">
        <f>E1_LST!C27</f>
        <v>Zarządzanie zasobami ludzkimi</v>
      </c>
      <c r="E5" s="297"/>
      <c r="F5" s="297"/>
      <c r="G5" s="297"/>
      <c r="H5" s="297"/>
      <c r="I5" s="297"/>
      <c r="J5" s="297"/>
      <c r="K5" s="297"/>
      <c r="L5" s="298" t="s">
        <v>94</v>
      </c>
      <c r="M5" s="298"/>
      <c r="N5" s="44">
        <f>E1_LST!D27</f>
        <v>3</v>
      </c>
      <c r="O5" s="298" t="s">
        <v>95</v>
      </c>
      <c r="P5" s="298"/>
      <c r="Q5" s="398" t="str">
        <f>E1_LST!F25</f>
        <v>dr R. Nowak-Lewandowska</v>
      </c>
      <c r="R5" s="398"/>
      <c r="S5" s="398"/>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(3)'!G6</f>
        <v>I</v>
      </c>
      <c r="H7" s="180" t="s">
        <v>99</v>
      </c>
      <c r="I7" s="40">
        <f>'M (3)'!I6</f>
        <v>1</v>
      </c>
      <c r="J7" s="234" t="s">
        <v>384</v>
      </c>
      <c r="K7" s="235"/>
      <c r="L7" s="482" t="s">
        <v>100</v>
      </c>
      <c r="M7" s="483"/>
      <c r="N7" s="7" t="s">
        <v>101</v>
      </c>
      <c r="O7" s="398" t="s">
        <v>102</v>
      </c>
      <c r="P7" s="398"/>
      <c r="Q7" s="306" t="s">
        <v>103</v>
      </c>
      <c r="R7" s="306"/>
      <c r="S7" s="45">
        <f>E1_LST!G27</f>
        <v>24</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701</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297</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t="s">
        <v>303</v>
      </c>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t="s">
        <v>305</v>
      </c>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555</v>
      </c>
      <c r="C19" s="520"/>
      <c r="D19" s="520"/>
      <c r="E19" s="520"/>
      <c r="F19" s="520"/>
      <c r="G19" s="520"/>
      <c r="H19" s="520"/>
      <c r="I19" s="520"/>
      <c r="J19" s="520"/>
      <c r="K19" s="520"/>
      <c r="L19" s="520"/>
      <c r="M19" s="521"/>
      <c r="N19" s="522" t="s">
        <v>296</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299</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t="s">
        <v>303</v>
      </c>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t="s">
        <v>305</v>
      </c>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556</v>
      </c>
      <c r="C24" s="520"/>
      <c r="D24" s="520"/>
      <c r="E24" s="520"/>
      <c r="F24" s="520"/>
      <c r="G24" s="520"/>
      <c r="H24" s="520"/>
      <c r="I24" s="520"/>
      <c r="J24" s="520"/>
      <c r="K24" s="520"/>
      <c r="L24" s="520"/>
      <c r="M24" s="521"/>
      <c r="N24" s="522" t="s">
        <v>295</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t="s">
        <v>297</v>
      </c>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t="s">
        <v>303</v>
      </c>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t="s">
        <v>305</v>
      </c>
      <c r="O27" s="511"/>
      <c r="P27" s="511"/>
      <c r="Q27" s="511"/>
      <c r="R27" s="511"/>
      <c r="S27" s="512"/>
    </row>
    <row r="28" spans="1:19" ht="15"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702</v>
      </c>
      <c r="C34" s="502"/>
      <c r="D34" s="502"/>
      <c r="E34" s="502"/>
      <c r="F34" s="502"/>
      <c r="G34" s="502"/>
      <c r="H34" s="502"/>
      <c r="I34" s="502"/>
      <c r="J34" s="502"/>
      <c r="K34" s="502"/>
      <c r="L34" s="502"/>
      <c r="M34" s="503"/>
      <c r="N34" s="504" t="s">
        <v>309</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312</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315</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t="s">
        <v>320</v>
      </c>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703</v>
      </c>
      <c r="C39" s="520"/>
      <c r="D39" s="520"/>
      <c r="E39" s="520"/>
      <c r="F39" s="520"/>
      <c r="G39" s="520"/>
      <c r="H39" s="520"/>
      <c r="I39" s="520"/>
      <c r="J39" s="520"/>
      <c r="K39" s="520"/>
      <c r="L39" s="520"/>
      <c r="M39" s="521"/>
      <c r="N39" s="522" t="s">
        <v>309</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312</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t="s">
        <v>313</v>
      </c>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t="s">
        <v>318</v>
      </c>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557</v>
      </c>
      <c r="C44" s="520"/>
      <c r="D44" s="520"/>
      <c r="E44" s="520"/>
      <c r="F44" s="520"/>
      <c r="G44" s="520"/>
      <c r="H44" s="520"/>
      <c r="I44" s="520"/>
      <c r="J44" s="520"/>
      <c r="K44" s="520"/>
      <c r="L44" s="520"/>
      <c r="M44" s="521"/>
      <c r="N44" s="522" t="s">
        <v>309</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312</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t="s">
        <v>317</v>
      </c>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t="s">
        <v>318</v>
      </c>
      <c r="O47" s="511"/>
      <c r="P47" s="511"/>
      <c r="Q47" s="511"/>
      <c r="R47" s="511"/>
      <c r="S47" s="512"/>
    </row>
    <row r="48" spans="1:19" ht="15" customHeight="1" thickBot="1" x14ac:dyDescent="0.3">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00" t="s">
        <v>118</v>
      </c>
      <c r="B54" s="501" t="s">
        <v>704</v>
      </c>
      <c r="C54" s="502"/>
      <c r="D54" s="502"/>
      <c r="E54" s="502"/>
      <c r="F54" s="502"/>
      <c r="G54" s="502"/>
      <c r="H54" s="502"/>
      <c r="I54" s="502"/>
      <c r="J54" s="502"/>
      <c r="K54" s="502"/>
      <c r="L54" s="502"/>
      <c r="M54" s="503"/>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326</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705</v>
      </c>
      <c r="C59" s="520"/>
      <c r="D59" s="520"/>
      <c r="E59" s="520"/>
      <c r="F59" s="520"/>
      <c r="G59" s="520"/>
      <c r="H59" s="520"/>
      <c r="I59" s="520"/>
      <c r="J59" s="520"/>
      <c r="K59" s="520"/>
      <c r="L59" s="520"/>
      <c r="M59" s="521"/>
      <c r="N59" s="522" t="s">
        <v>322</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325</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t="s">
        <v>326</v>
      </c>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706</v>
      </c>
      <c r="C64" s="520"/>
      <c r="D64" s="520"/>
      <c r="E64" s="520"/>
      <c r="F64" s="520"/>
      <c r="G64" s="520"/>
      <c r="H64" s="520"/>
      <c r="I64" s="520"/>
      <c r="J64" s="520"/>
      <c r="K64" s="520"/>
      <c r="L64" s="520"/>
      <c r="M64" s="521"/>
      <c r="N64" s="522" t="s">
        <v>326</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330</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thickBot="1" x14ac:dyDescent="0.3">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E1_LST!G27</f>
        <v>24</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24</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10</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6</v>
      </c>
      <c r="H74" s="535"/>
      <c r="I74" s="536"/>
      <c r="J74" s="334"/>
      <c r="K74" s="358"/>
      <c r="L74" s="531" t="s">
        <v>155</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158</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t="s">
        <v>161</v>
      </c>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t="s">
        <v>178</v>
      </c>
      <c r="M77" s="532"/>
      <c r="N77" s="532"/>
      <c r="O77" s="532"/>
      <c r="P77" s="532"/>
      <c r="Q77" s="532"/>
      <c r="R77" s="532"/>
      <c r="S77" s="533"/>
    </row>
    <row r="78" spans="1:19" ht="15" customHeight="1" x14ac:dyDescent="0.25">
      <c r="A78" s="301"/>
      <c r="B78" s="336" t="s">
        <v>129</v>
      </c>
      <c r="C78" s="337"/>
      <c r="D78" s="337"/>
      <c r="E78" s="337"/>
      <c r="F78" s="338"/>
      <c r="G78" s="534">
        <v>4</v>
      </c>
      <c r="H78" s="535"/>
      <c r="I78" s="536"/>
      <c r="J78" s="334"/>
      <c r="K78" s="358"/>
      <c r="L78" s="531" t="s">
        <v>181</v>
      </c>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v>2</v>
      </c>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174</v>
      </c>
      <c r="M83" s="532"/>
      <c r="N83" s="532"/>
      <c r="O83" s="532"/>
      <c r="P83" s="532"/>
      <c r="Q83" s="532"/>
      <c r="R83" s="532"/>
      <c r="S83" s="533"/>
    </row>
    <row r="84" spans="1:19" ht="15" customHeight="1" x14ac:dyDescent="0.25">
      <c r="A84" s="301"/>
      <c r="B84" s="369" t="s">
        <v>136</v>
      </c>
      <c r="C84" s="370"/>
      <c r="D84" s="370"/>
      <c r="E84" s="370"/>
      <c r="F84" s="371"/>
      <c r="G84" s="366">
        <f>E1_LST!H27</f>
        <v>51</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75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E1_LST!E27</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152</v>
      </c>
      <c r="C90" s="538"/>
      <c r="D90" s="538"/>
      <c r="E90" s="539"/>
      <c r="F90" s="540">
        <v>50</v>
      </c>
      <c r="G90" s="541"/>
      <c r="H90" s="541"/>
      <c r="I90" s="542"/>
      <c r="J90" s="311"/>
      <c r="K90" s="324"/>
      <c r="L90" s="315" t="s">
        <v>293</v>
      </c>
      <c r="M90" s="316"/>
      <c r="N90" s="316"/>
      <c r="O90" s="316"/>
      <c r="P90" s="316"/>
      <c r="Q90" s="316"/>
      <c r="R90" s="316"/>
      <c r="S90" s="317"/>
    </row>
    <row r="91" spans="1:19" ht="15" customHeight="1" x14ac:dyDescent="0.25">
      <c r="A91" s="307"/>
      <c r="B91" s="537" t="s">
        <v>159</v>
      </c>
      <c r="C91" s="538"/>
      <c r="D91" s="538"/>
      <c r="E91" s="539"/>
      <c r="F91" s="540">
        <v>40</v>
      </c>
      <c r="G91" s="541"/>
      <c r="H91" s="541"/>
      <c r="I91" s="542"/>
      <c r="J91" s="311"/>
      <c r="K91" s="324"/>
      <c r="L91" s="315" t="s">
        <v>143</v>
      </c>
      <c r="M91" s="316"/>
      <c r="N91" s="316"/>
      <c r="O91" s="316"/>
      <c r="P91" s="316"/>
      <c r="Q91" s="316"/>
      <c r="R91" s="316"/>
      <c r="S91" s="317"/>
    </row>
    <row r="92" spans="1:19" ht="15" customHeight="1" x14ac:dyDescent="0.25">
      <c r="A92" s="307"/>
      <c r="B92" s="537" t="s">
        <v>170</v>
      </c>
      <c r="C92" s="538"/>
      <c r="D92" s="538"/>
      <c r="E92" s="539"/>
      <c r="F92" s="540">
        <v>10</v>
      </c>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24.5" customHeight="1" x14ac:dyDescent="0.25">
      <c r="A98" s="339"/>
      <c r="B98" s="543" t="s">
        <v>398</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82.5" customHeight="1" x14ac:dyDescent="0.25">
      <c r="A100" s="339"/>
      <c r="B100" s="543" t="s">
        <v>403</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65.25" customHeight="1" x14ac:dyDescent="0.25">
      <c r="A102" s="339"/>
      <c r="B102" s="543" t="s">
        <v>404</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nAL6xH5GvRreD8fuV+IsVp3NOAihXPxRysqR2DVIBiXup75sN346RIbSTorqoP5k9ktd1BoadRygmWtf59Wx5Q==" saltValue="gZhLkPMqg5x1rYV/5b6GK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54:S68" xr:uid="{00000000-0002-0000-0900-000004000000}">
      <formula1>KEK_E1</formula1>
    </dataValidation>
    <dataValidation type="list" allowBlank="1" showInputMessage="1" showErrorMessage="1" sqref="N34:S53" xr:uid="{00000000-0002-0000-0900-000005000000}">
      <formula1>KEU_E1</formula1>
    </dataValidation>
    <dataValidation type="list" allowBlank="1" showInputMessage="1" showErrorMessage="1" sqref="N14:S33" xr:uid="{00000000-0002-0000-0900-000006000000}">
      <formula1>KEW_E1</formula1>
    </dataValidation>
  </dataValidations>
  <hyperlinks>
    <hyperlink ref="O13" r:id="rId1" xr:uid="{0955F4F0-51EC-401B-9062-2BBA7565F99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E1_LST!B25</f>
        <v>Moduł E1/3</v>
      </c>
      <c r="B3" s="340"/>
      <c r="C3" s="340"/>
      <c r="D3" s="344" t="str">
        <f>E1_LST!C25</f>
        <v>Organizacja i zarządzanie</v>
      </c>
      <c r="E3" s="345"/>
      <c r="F3" s="345"/>
      <c r="G3" s="345"/>
      <c r="H3" s="345"/>
      <c r="I3" s="346"/>
      <c r="J3" s="3"/>
      <c r="K3" s="3"/>
      <c r="L3" s="4"/>
      <c r="M3" s="4"/>
      <c r="N3" s="4"/>
      <c r="O3" s="4"/>
      <c r="P3" s="4"/>
      <c r="Q3" s="4"/>
      <c r="R3" s="4"/>
    </row>
    <row r="4" spans="1:19" ht="18.75" thickBot="1" x14ac:dyDescent="0.3">
      <c r="A4" s="295" t="s">
        <v>110</v>
      </c>
      <c r="B4" s="295"/>
      <c r="C4" s="295"/>
      <c r="D4" s="341" t="str">
        <f>E1_LST!B28</f>
        <v>Kurs 3.3.</v>
      </c>
      <c r="E4" s="342"/>
      <c r="F4" s="342"/>
      <c r="G4" s="342"/>
      <c r="H4" s="342"/>
      <c r="I4" s="343"/>
      <c r="J4" s="3"/>
      <c r="K4" s="3"/>
      <c r="L4" s="4"/>
      <c r="M4" s="4"/>
      <c r="N4" s="4"/>
      <c r="O4" s="4"/>
      <c r="P4" s="4"/>
      <c r="Q4" s="4"/>
      <c r="R4" s="4"/>
    </row>
    <row r="5" spans="1:19" ht="23.25" thickBot="1" x14ac:dyDescent="0.3">
      <c r="A5" s="296" t="s">
        <v>111</v>
      </c>
      <c r="B5" s="296"/>
      <c r="C5" s="296"/>
      <c r="D5" s="297" t="str">
        <f>E1_LST!C28</f>
        <v>Zarządzanie procesowe i logistyka w organizacji</v>
      </c>
      <c r="E5" s="297"/>
      <c r="F5" s="297"/>
      <c r="G5" s="297"/>
      <c r="H5" s="297"/>
      <c r="I5" s="297"/>
      <c r="J5" s="297"/>
      <c r="K5" s="297"/>
      <c r="L5" s="298" t="s">
        <v>94</v>
      </c>
      <c r="M5" s="298"/>
      <c r="N5" s="44">
        <f>E1_LST!D28</f>
        <v>3</v>
      </c>
      <c r="O5" s="298" t="s">
        <v>95</v>
      </c>
      <c r="P5" s="298"/>
      <c r="Q5" s="398" t="str">
        <f>E1_LST!F25</f>
        <v>dr R. Nowak-Lewandowska</v>
      </c>
      <c r="R5" s="398"/>
      <c r="S5" s="398"/>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(3)'!G6</f>
        <v>I</v>
      </c>
      <c r="H7" s="180" t="s">
        <v>99</v>
      </c>
      <c r="I7" s="40">
        <f>'M (3)'!I6</f>
        <v>1</v>
      </c>
      <c r="J7" s="234" t="s">
        <v>384</v>
      </c>
      <c r="K7" s="235"/>
      <c r="L7" s="482" t="s">
        <v>100</v>
      </c>
      <c r="M7" s="483"/>
      <c r="N7" s="7" t="s">
        <v>101</v>
      </c>
      <c r="O7" s="398" t="s">
        <v>102</v>
      </c>
      <c r="P7" s="398"/>
      <c r="Q7" s="306" t="s">
        <v>103</v>
      </c>
      <c r="R7" s="306"/>
      <c r="S7" s="45">
        <f>E1_LST!G28</f>
        <v>20</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707</v>
      </c>
      <c r="C14" s="502"/>
      <c r="D14" s="502"/>
      <c r="E14" s="502"/>
      <c r="F14" s="502"/>
      <c r="G14" s="502"/>
      <c r="H14" s="502"/>
      <c r="I14" s="502"/>
      <c r="J14" s="502"/>
      <c r="K14" s="502"/>
      <c r="L14" s="502"/>
      <c r="M14" s="503"/>
      <c r="N14" s="504" t="s">
        <v>296</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295</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558</v>
      </c>
      <c r="C19" s="520"/>
      <c r="D19" s="520"/>
      <c r="E19" s="520"/>
      <c r="F19" s="520"/>
      <c r="G19" s="520"/>
      <c r="H19" s="520"/>
      <c r="I19" s="520"/>
      <c r="J19" s="520"/>
      <c r="K19" s="520"/>
      <c r="L19" s="520"/>
      <c r="M19" s="521"/>
      <c r="N19" s="522" t="s">
        <v>297</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708</v>
      </c>
      <c r="C24" s="520"/>
      <c r="D24" s="520"/>
      <c r="E24" s="520"/>
      <c r="F24" s="520"/>
      <c r="G24" s="520"/>
      <c r="H24" s="520"/>
      <c r="I24" s="520"/>
      <c r="J24" s="520"/>
      <c r="K24" s="520"/>
      <c r="L24" s="520"/>
      <c r="M24" s="521"/>
      <c r="N24" s="522" t="s">
        <v>297</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t="s">
        <v>296</v>
      </c>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customHeight="1" x14ac:dyDescent="0.25">
      <c r="A29" s="301"/>
      <c r="B29" s="519" t="s">
        <v>885</v>
      </c>
      <c r="C29" s="520"/>
      <c r="D29" s="520"/>
      <c r="E29" s="520"/>
      <c r="F29" s="520"/>
      <c r="G29" s="520"/>
      <c r="H29" s="520"/>
      <c r="I29" s="520"/>
      <c r="J29" s="520"/>
      <c r="K29" s="520"/>
      <c r="L29" s="520"/>
      <c r="M29" s="521"/>
      <c r="N29" s="522" t="s">
        <v>298</v>
      </c>
      <c r="O29" s="523"/>
      <c r="P29" s="523"/>
      <c r="Q29" s="523"/>
      <c r="R29" s="523"/>
      <c r="S29" s="524"/>
    </row>
    <row r="30" spans="1:19" ht="15" customHeight="1" x14ac:dyDescent="0.25">
      <c r="A30" s="301"/>
      <c r="B30" s="507"/>
      <c r="C30" s="548"/>
      <c r="D30" s="548"/>
      <c r="E30" s="548"/>
      <c r="F30" s="548"/>
      <c r="G30" s="548"/>
      <c r="H30" s="548"/>
      <c r="I30" s="548"/>
      <c r="J30" s="548"/>
      <c r="K30" s="548"/>
      <c r="L30" s="548"/>
      <c r="M30" s="509"/>
      <c r="N30" s="510"/>
      <c r="O30" s="511"/>
      <c r="P30" s="511"/>
      <c r="Q30" s="511"/>
      <c r="R30" s="511"/>
      <c r="S30" s="512"/>
    </row>
    <row r="31" spans="1:19" ht="15" customHeight="1" x14ac:dyDescent="0.25">
      <c r="A31" s="301"/>
      <c r="B31" s="507"/>
      <c r="C31" s="548"/>
      <c r="D31" s="548"/>
      <c r="E31" s="548"/>
      <c r="F31" s="548"/>
      <c r="G31" s="548"/>
      <c r="H31" s="548"/>
      <c r="I31" s="548"/>
      <c r="J31" s="548"/>
      <c r="K31" s="548"/>
      <c r="L31" s="548"/>
      <c r="M31" s="509"/>
      <c r="N31" s="510"/>
      <c r="O31" s="511"/>
      <c r="P31" s="511"/>
      <c r="Q31" s="511"/>
      <c r="R31" s="511"/>
      <c r="S31" s="512"/>
    </row>
    <row r="32" spans="1:19" ht="15" customHeight="1" x14ac:dyDescent="0.25">
      <c r="A32" s="301"/>
      <c r="B32" s="507"/>
      <c r="C32" s="548"/>
      <c r="D32" s="548"/>
      <c r="E32" s="548"/>
      <c r="F32" s="548"/>
      <c r="G32" s="548"/>
      <c r="H32" s="548"/>
      <c r="I32" s="548"/>
      <c r="J32" s="548"/>
      <c r="K32" s="548"/>
      <c r="L32" s="548"/>
      <c r="M32" s="509"/>
      <c r="N32" s="510"/>
      <c r="O32" s="511"/>
      <c r="P32" s="511"/>
      <c r="Q32" s="511"/>
      <c r="R32" s="511"/>
      <c r="S32" s="512"/>
    </row>
    <row r="33" spans="1:19" ht="15"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709</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320</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710</v>
      </c>
      <c r="C39" s="520"/>
      <c r="D39" s="520"/>
      <c r="E39" s="520"/>
      <c r="F39" s="520"/>
      <c r="G39" s="520"/>
      <c r="H39" s="520"/>
      <c r="I39" s="520"/>
      <c r="J39" s="520"/>
      <c r="K39" s="520"/>
      <c r="L39" s="520"/>
      <c r="M39" s="521"/>
      <c r="N39" s="522" t="s">
        <v>309</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00" t="s">
        <v>118</v>
      </c>
      <c r="B54" s="501" t="s">
        <v>711</v>
      </c>
      <c r="C54" s="502"/>
      <c r="D54" s="502"/>
      <c r="E54" s="502"/>
      <c r="F54" s="502"/>
      <c r="G54" s="502"/>
      <c r="H54" s="502"/>
      <c r="I54" s="502"/>
      <c r="J54" s="502"/>
      <c r="K54" s="502"/>
      <c r="L54" s="502"/>
      <c r="M54" s="503"/>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712</v>
      </c>
      <c r="C59" s="520"/>
      <c r="D59" s="520"/>
      <c r="E59" s="520"/>
      <c r="F59" s="520"/>
      <c r="G59" s="520"/>
      <c r="H59" s="520"/>
      <c r="I59" s="520"/>
      <c r="J59" s="520"/>
      <c r="K59" s="520"/>
      <c r="L59" s="520"/>
      <c r="M59" s="521"/>
      <c r="N59" s="522" t="s">
        <v>329</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325</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713</v>
      </c>
      <c r="C64" s="520"/>
      <c r="D64" s="520"/>
      <c r="E64" s="520"/>
      <c r="F64" s="520"/>
      <c r="G64" s="520"/>
      <c r="H64" s="520"/>
      <c r="I64" s="520"/>
      <c r="J64" s="520"/>
      <c r="K64" s="520"/>
      <c r="L64" s="520"/>
      <c r="M64" s="521"/>
      <c r="N64" s="522" t="s">
        <v>329</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331</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thickBot="1" x14ac:dyDescent="0.3">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E1_LST!G28</f>
        <v>20</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20</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6</v>
      </c>
      <c r="H73" s="535"/>
      <c r="I73" s="536"/>
      <c r="J73" s="334"/>
      <c r="K73" s="358"/>
      <c r="L73" s="531" t="s">
        <v>155</v>
      </c>
      <c r="M73" s="532"/>
      <c r="N73" s="532"/>
      <c r="O73" s="532"/>
      <c r="P73" s="532"/>
      <c r="Q73" s="532"/>
      <c r="R73" s="532"/>
      <c r="S73" s="533"/>
    </row>
    <row r="74" spans="1:19" ht="15" customHeight="1" x14ac:dyDescent="0.25">
      <c r="A74" s="301"/>
      <c r="B74" s="336" t="s">
        <v>125</v>
      </c>
      <c r="C74" s="337"/>
      <c r="D74" s="337"/>
      <c r="E74" s="337"/>
      <c r="F74" s="338"/>
      <c r="G74" s="534">
        <v>12</v>
      </c>
      <c r="H74" s="535"/>
      <c r="I74" s="536"/>
      <c r="J74" s="334"/>
      <c r="K74" s="358"/>
      <c r="L74" s="531" t="s">
        <v>161</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158</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154</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E1_LST!H28</f>
        <v>55</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75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E1_LST!E28</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197</v>
      </c>
      <c r="C90" s="538"/>
      <c r="D90" s="538"/>
      <c r="E90" s="539"/>
      <c r="F90" s="540">
        <v>60</v>
      </c>
      <c r="G90" s="541"/>
      <c r="H90" s="541"/>
      <c r="I90" s="542"/>
      <c r="J90" s="311"/>
      <c r="K90" s="324"/>
      <c r="L90" s="315" t="s">
        <v>293</v>
      </c>
      <c r="M90" s="316"/>
      <c r="N90" s="316"/>
      <c r="O90" s="316"/>
      <c r="P90" s="316"/>
      <c r="Q90" s="316"/>
      <c r="R90" s="316"/>
      <c r="S90" s="317"/>
    </row>
    <row r="91" spans="1:19" ht="15" customHeight="1" x14ac:dyDescent="0.25">
      <c r="A91" s="307"/>
      <c r="B91" s="537" t="s">
        <v>159</v>
      </c>
      <c r="C91" s="538"/>
      <c r="D91" s="538"/>
      <c r="E91" s="539"/>
      <c r="F91" s="540">
        <v>20</v>
      </c>
      <c r="G91" s="541"/>
      <c r="H91" s="541"/>
      <c r="I91" s="542"/>
      <c r="J91" s="311"/>
      <c r="K91" s="324"/>
      <c r="L91" s="315" t="s">
        <v>143</v>
      </c>
      <c r="M91" s="316"/>
      <c r="N91" s="316"/>
      <c r="O91" s="316"/>
      <c r="P91" s="316"/>
      <c r="Q91" s="316"/>
      <c r="R91" s="316"/>
      <c r="S91" s="317"/>
    </row>
    <row r="92" spans="1:19" ht="15" customHeight="1" x14ac:dyDescent="0.25">
      <c r="A92" s="307"/>
      <c r="B92" s="537" t="s">
        <v>152</v>
      </c>
      <c r="C92" s="538"/>
      <c r="D92" s="538"/>
      <c r="E92" s="539"/>
      <c r="F92" s="540">
        <v>20</v>
      </c>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202.5" customHeight="1" x14ac:dyDescent="0.25">
      <c r="A98" s="339"/>
      <c r="B98" s="552" t="s">
        <v>883</v>
      </c>
      <c r="C98" s="552"/>
      <c r="D98" s="552"/>
      <c r="E98" s="552"/>
      <c r="F98" s="552"/>
      <c r="G98" s="552"/>
      <c r="H98" s="552"/>
      <c r="I98" s="552"/>
      <c r="J98" s="552"/>
      <c r="K98" s="552"/>
      <c r="L98" s="552"/>
      <c r="M98" s="552"/>
      <c r="N98" s="552"/>
      <c r="O98" s="552"/>
      <c r="P98" s="552"/>
      <c r="Q98" s="552"/>
      <c r="R98" s="552"/>
      <c r="S98" s="553"/>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90" customHeight="1" x14ac:dyDescent="0.25">
      <c r="A100" s="339"/>
      <c r="B100" s="552" t="s">
        <v>884</v>
      </c>
      <c r="C100" s="552"/>
      <c r="D100" s="552"/>
      <c r="E100" s="552"/>
      <c r="F100" s="552"/>
      <c r="G100" s="552"/>
      <c r="H100" s="552"/>
      <c r="I100" s="552"/>
      <c r="J100" s="552"/>
      <c r="K100" s="552"/>
      <c r="L100" s="552"/>
      <c r="M100" s="552"/>
      <c r="N100" s="552"/>
      <c r="O100" s="552"/>
      <c r="P100" s="552"/>
      <c r="Q100" s="552"/>
      <c r="R100" s="552"/>
      <c r="S100" s="553"/>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46.5" customHeight="1" x14ac:dyDescent="0.25">
      <c r="A102" s="339"/>
      <c r="B102" s="552" t="s">
        <v>463</v>
      </c>
      <c r="C102" s="552"/>
      <c r="D102" s="552"/>
      <c r="E102" s="552"/>
      <c r="F102" s="552"/>
      <c r="G102" s="552"/>
      <c r="H102" s="552"/>
      <c r="I102" s="552"/>
      <c r="J102" s="552"/>
      <c r="K102" s="552"/>
      <c r="L102" s="552"/>
      <c r="M102" s="552"/>
      <c r="N102" s="552"/>
      <c r="O102" s="552"/>
      <c r="P102" s="552"/>
      <c r="Q102" s="552"/>
      <c r="R102" s="552"/>
      <c r="S102" s="553"/>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b3YnEoKpKtZqOdEl2fvS7BAIMUyISF5iddVQlidVZ7FtTr2QvG+QtWKgEynYfVflh5vb+3E04CUg9MfH6y6ulQ==" saltValue="hYHIS4EzB+Qau5GGdAw8v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A00-000000000000}">
      <formula1>PRAC_STUD</formula1>
    </dataValidation>
    <dataValidation type="list" allowBlank="1" showInputMessage="1" showErrorMessage="1" sqref="L72:L79" xr:uid="{00000000-0002-0000-0A00-000001000000}">
      <formula1>METODY</formula1>
    </dataValidation>
    <dataValidation type="list" allowBlank="1" showInputMessage="1" showErrorMessage="1" sqref="L7" xr:uid="{00000000-0002-0000-0A00-000002000000}">
      <formula1>STATUS</formula1>
    </dataValidation>
    <dataValidation type="list" allowBlank="1" showInputMessage="1" showErrorMessage="1" sqref="B90:E94" xr:uid="{00000000-0002-0000-0A00-000003000000}">
      <formula1>ZAL</formula1>
    </dataValidation>
    <dataValidation type="list" allowBlank="1" showInputMessage="1" showErrorMessage="1" sqref="N54:S68" xr:uid="{00000000-0002-0000-0A00-000004000000}">
      <formula1>KEK_E1</formula1>
    </dataValidation>
    <dataValidation type="list" allowBlank="1" showInputMessage="1" showErrorMessage="1" sqref="N34:S53" xr:uid="{00000000-0002-0000-0A00-000005000000}">
      <formula1>KEU_E1</formula1>
    </dataValidation>
    <dataValidation type="list" allowBlank="1" showInputMessage="1" showErrorMessage="1" sqref="N14:S33" xr:uid="{00000000-0002-0000-0A00-000006000000}">
      <formula1>KEW_E1</formula1>
    </dataValidation>
  </dataValidations>
  <hyperlinks>
    <hyperlink ref="O13" r:id="rId1" xr:uid="{3C303A5B-75BF-483D-9A87-C9D98772864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E1_LST!B25</f>
        <v>Moduł E1/3</v>
      </c>
      <c r="B3" s="340"/>
      <c r="C3" s="340"/>
      <c r="D3" s="344" t="str">
        <f>E1_LST!C25</f>
        <v>Organizacja i zarządzanie</v>
      </c>
      <c r="E3" s="345"/>
      <c r="F3" s="345"/>
      <c r="G3" s="345"/>
      <c r="H3" s="345"/>
      <c r="I3" s="346"/>
      <c r="J3" s="3"/>
      <c r="K3" s="3"/>
      <c r="L3" s="4"/>
      <c r="M3" s="4"/>
      <c r="N3" s="4"/>
      <c r="O3" s="4"/>
      <c r="P3" s="4"/>
      <c r="Q3" s="4"/>
      <c r="R3" s="4"/>
    </row>
    <row r="4" spans="1:19" ht="18.75" thickBot="1" x14ac:dyDescent="0.3">
      <c r="A4" s="295" t="s">
        <v>110</v>
      </c>
      <c r="B4" s="295"/>
      <c r="C4" s="295"/>
      <c r="D4" s="341" t="str">
        <f>E1_LST!B29</f>
        <v>Kurs 3.4.</v>
      </c>
      <c r="E4" s="342"/>
      <c r="F4" s="342"/>
      <c r="G4" s="342"/>
      <c r="H4" s="342"/>
      <c r="I4" s="343"/>
      <c r="J4" s="3"/>
      <c r="K4" s="3"/>
      <c r="L4" s="4"/>
      <c r="M4" s="4"/>
      <c r="N4" s="4"/>
      <c r="O4" s="4"/>
      <c r="P4" s="4"/>
      <c r="Q4" s="4"/>
      <c r="R4" s="4"/>
    </row>
    <row r="5" spans="1:19" ht="23.25" thickBot="1" x14ac:dyDescent="0.3">
      <c r="A5" s="296" t="s">
        <v>111</v>
      </c>
      <c r="B5" s="296"/>
      <c r="C5" s="296"/>
      <c r="D5" s="297" t="str">
        <f>E1_LST!C29</f>
        <v>Zarządzanie jakością</v>
      </c>
      <c r="E5" s="297"/>
      <c r="F5" s="297"/>
      <c r="G5" s="297"/>
      <c r="H5" s="297"/>
      <c r="I5" s="297"/>
      <c r="J5" s="297"/>
      <c r="K5" s="297"/>
      <c r="L5" s="298" t="s">
        <v>94</v>
      </c>
      <c r="M5" s="298"/>
      <c r="N5" s="44">
        <f>E1_LST!D29</f>
        <v>2</v>
      </c>
      <c r="O5" s="298" t="s">
        <v>95</v>
      </c>
      <c r="P5" s="298"/>
      <c r="Q5" s="398" t="str">
        <f>E1_LST!F25</f>
        <v>dr R. Nowak-Lewandowska</v>
      </c>
      <c r="R5" s="398"/>
      <c r="S5" s="398"/>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(3)'!G6</f>
        <v>I</v>
      </c>
      <c r="H7" s="180" t="s">
        <v>99</v>
      </c>
      <c r="I7" s="40">
        <f>'M (3)'!I6</f>
        <v>1</v>
      </c>
      <c r="J7" s="234" t="s">
        <v>384</v>
      </c>
      <c r="K7" s="235"/>
      <c r="L7" s="482" t="s">
        <v>100</v>
      </c>
      <c r="M7" s="483"/>
      <c r="N7" s="7" t="s">
        <v>101</v>
      </c>
      <c r="O7" s="398" t="s">
        <v>102</v>
      </c>
      <c r="P7" s="398"/>
      <c r="Q7" s="306" t="s">
        <v>103</v>
      </c>
      <c r="R7" s="306"/>
      <c r="S7" s="45">
        <f>E1_LST!G29</f>
        <v>14</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889</v>
      </c>
      <c r="C14" s="502"/>
      <c r="D14" s="502"/>
      <c r="E14" s="502"/>
      <c r="F14" s="502"/>
      <c r="G14" s="502"/>
      <c r="H14" s="502"/>
      <c r="I14" s="502"/>
      <c r="J14" s="502"/>
      <c r="K14" s="502"/>
      <c r="L14" s="502"/>
      <c r="M14" s="503"/>
      <c r="N14" s="504" t="s">
        <v>297</v>
      </c>
      <c r="O14" s="505"/>
      <c r="P14" s="505"/>
      <c r="Q14" s="505"/>
      <c r="R14" s="505"/>
      <c r="S14" s="506"/>
    </row>
    <row r="15" spans="1:19" ht="15" customHeight="1" x14ac:dyDescent="0.25">
      <c r="A15" s="301"/>
      <c r="B15" s="507"/>
      <c r="C15" s="548"/>
      <c r="D15" s="548"/>
      <c r="E15" s="548"/>
      <c r="F15" s="548"/>
      <c r="G15" s="548"/>
      <c r="H15" s="548"/>
      <c r="I15" s="548"/>
      <c r="J15" s="548"/>
      <c r="K15" s="548"/>
      <c r="L15" s="548"/>
      <c r="M15" s="509"/>
      <c r="N15" s="510"/>
      <c r="O15" s="511"/>
      <c r="P15" s="511"/>
      <c r="Q15" s="511"/>
      <c r="R15" s="511"/>
      <c r="S15" s="512"/>
    </row>
    <row r="16" spans="1:19" ht="15" customHeight="1" x14ac:dyDescent="0.25">
      <c r="A16" s="301"/>
      <c r="B16" s="507"/>
      <c r="C16" s="548"/>
      <c r="D16" s="548"/>
      <c r="E16" s="548"/>
      <c r="F16" s="548"/>
      <c r="G16" s="548"/>
      <c r="H16" s="548"/>
      <c r="I16" s="548"/>
      <c r="J16" s="548"/>
      <c r="K16" s="548"/>
      <c r="L16" s="548"/>
      <c r="M16" s="509"/>
      <c r="N16" s="510"/>
      <c r="O16" s="511"/>
      <c r="P16" s="511"/>
      <c r="Q16" s="511"/>
      <c r="R16" s="511"/>
      <c r="S16" s="512"/>
    </row>
    <row r="17" spans="1:19" ht="15" customHeight="1" x14ac:dyDescent="0.25">
      <c r="A17" s="301"/>
      <c r="B17" s="507"/>
      <c r="C17" s="548"/>
      <c r="D17" s="548"/>
      <c r="E17" s="548"/>
      <c r="F17" s="548"/>
      <c r="G17" s="548"/>
      <c r="H17" s="548"/>
      <c r="I17" s="548"/>
      <c r="J17" s="548"/>
      <c r="K17" s="548"/>
      <c r="L17" s="54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559</v>
      </c>
      <c r="C19" s="520"/>
      <c r="D19" s="520"/>
      <c r="E19" s="520"/>
      <c r="F19" s="520"/>
      <c r="G19" s="520"/>
      <c r="H19" s="520"/>
      <c r="I19" s="520"/>
      <c r="J19" s="520"/>
      <c r="K19" s="520"/>
      <c r="L19" s="520"/>
      <c r="M19" s="521"/>
      <c r="N19" s="522" t="s">
        <v>298</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560</v>
      </c>
      <c r="C24" s="520"/>
      <c r="D24" s="520"/>
      <c r="E24" s="520"/>
      <c r="F24" s="520"/>
      <c r="G24" s="520"/>
      <c r="H24" s="520"/>
      <c r="I24" s="520"/>
      <c r="J24" s="520"/>
      <c r="K24" s="520"/>
      <c r="L24" s="520"/>
      <c r="M24" s="521"/>
      <c r="N24" s="522" t="s">
        <v>296</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714</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715</v>
      </c>
      <c r="C39" s="520"/>
      <c r="D39" s="520"/>
      <c r="E39" s="520"/>
      <c r="F39" s="520"/>
      <c r="G39" s="520"/>
      <c r="H39" s="520"/>
      <c r="I39" s="520"/>
      <c r="J39" s="520"/>
      <c r="K39" s="520"/>
      <c r="L39" s="520"/>
      <c r="M39" s="521"/>
      <c r="N39" s="522" t="s">
        <v>312</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716</v>
      </c>
      <c r="C44" s="520"/>
      <c r="D44" s="520"/>
      <c r="E44" s="520"/>
      <c r="F44" s="520"/>
      <c r="G44" s="520"/>
      <c r="H44" s="520"/>
      <c r="I44" s="520"/>
      <c r="J44" s="520"/>
      <c r="K44" s="520"/>
      <c r="L44" s="520"/>
      <c r="M44" s="521"/>
      <c r="N44" s="522" t="s">
        <v>315</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717</v>
      </c>
      <c r="C49" s="520"/>
      <c r="D49" s="520"/>
      <c r="E49" s="520"/>
      <c r="F49" s="520"/>
      <c r="G49" s="520"/>
      <c r="H49" s="520"/>
      <c r="I49" s="520"/>
      <c r="J49" s="520"/>
      <c r="K49" s="520"/>
      <c r="L49" s="520"/>
      <c r="M49" s="521"/>
      <c r="N49" s="522" t="s">
        <v>315</v>
      </c>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t="s">
        <v>718</v>
      </c>
      <c r="C54" s="508"/>
      <c r="D54" s="508"/>
      <c r="E54" s="508"/>
      <c r="F54" s="508"/>
      <c r="G54" s="508"/>
      <c r="H54" s="508"/>
      <c r="I54" s="508"/>
      <c r="J54" s="508"/>
      <c r="K54" s="508"/>
      <c r="L54" s="508"/>
      <c r="M54" s="509"/>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719</v>
      </c>
      <c r="C59" s="520"/>
      <c r="D59" s="520"/>
      <c r="E59" s="520"/>
      <c r="F59" s="520"/>
      <c r="G59" s="520"/>
      <c r="H59" s="520"/>
      <c r="I59" s="520"/>
      <c r="J59" s="520"/>
      <c r="K59" s="520"/>
      <c r="L59" s="520"/>
      <c r="M59" s="521"/>
      <c r="N59" s="522" t="s">
        <v>324</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720</v>
      </c>
      <c r="C64" s="520"/>
      <c r="D64" s="520"/>
      <c r="E64" s="520"/>
      <c r="F64" s="520"/>
      <c r="G64" s="520"/>
      <c r="H64" s="520"/>
      <c r="I64" s="520"/>
      <c r="J64" s="520"/>
      <c r="K64" s="520"/>
      <c r="L64" s="520"/>
      <c r="M64" s="521"/>
      <c r="N64" s="522" t="s">
        <v>325</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E1_LST!G29</f>
        <v>14</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14</v>
      </c>
      <c r="H72" s="349"/>
      <c r="I72" s="350"/>
      <c r="J72" s="334"/>
      <c r="K72" s="358"/>
      <c r="L72" s="531" t="s">
        <v>151</v>
      </c>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t="s">
        <v>155</v>
      </c>
      <c r="M73" s="532"/>
      <c r="N73" s="532"/>
      <c r="O73" s="532"/>
      <c r="P73" s="532"/>
      <c r="Q73" s="532"/>
      <c r="R73" s="532"/>
      <c r="S73" s="533"/>
    </row>
    <row r="74" spans="1:19" ht="15" customHeight="1" x14ac:dyDescent="0.25">
      <c r="A74" s="301"/>
      <c r="B74" s="336" t="s">
        <v>125</v>
      </c>
      <c r="C74" s="337"/>
      <c r="D74" s="337"/>
      <c r="E74" s="337"/>
      <c r="F74" s="338"/>
      <c r="G74" s="534">
        <v>12</v>
      </c>
      <c r="H74" s="535"/>
      <c r="I74" s="536"/>
      <c r="J74" s="334"/>
      <c r="K74" s="358"/>
      <c r="L74" s="531" t="s">
        <v>158</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161</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345</v>
      </c>
      <c r="M83" s="532"/>
      <c r="N83" s="532"/>
      <c r="O83" s="532"/>
      <c r="P83" s="532"/>
      <c r="Q83" s="532"/>
      <c r="R83" s="532"/>
      <c r="S83" s="533"/>
    </row>
    <row r="84" spans="1:19" ht="15" customHeight="1" x14ac:dyDescent="0.25">
      <c r="A84" s="301"/>
      <c r="B84" s="369" t="s">
        <v>136</v>
      </c>
      <c r="C84" s="370"/>
      <c r="D84" s="370"/>
      <c r="E84" s="370"/>
      <c r="F84" s="371"/>
      <c r="G84" s="366">
        <f>E1_LST!H29</f>
        <v>36</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50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E1_LST!E29</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152</v>
      </c>
      <c r="C90" s="538"/>
      <c r="D90" s="538"/>
      <c r="E90" s="539"/>
      <c r="F90" s="540">
        <v>60</v>
      </c>
      <c r="G90" s="541"/>
      <c r="H90" s="541"/>
      <c r="I90" s="542"/>
      <c r="J90" s="311"/>
      <c r="K90" s="324"/>
      <c r="L90" s="315" t="s">
        <v>293</v>
      </c>
      <c r="M90" s="316"/>
      <c r="N90" s="316"/>
      <c r="O90" s="316"/>
      <c r="P90" s="316"/>
      <c r="Q90" s="316"/>
      <c r="R90" s="316"/>
      <c r="S90" s="317"/>
    </row>
    <row r="91" spans="1:19" ht="15" customHeight="1" x14ac:dyDescent="0.25">
      <c r="A91" s="307"/>
      <c r="B91" s="537" t="s">
        <v>159</v>
      </c>
      <c r="C91" s="538"/>
      <c r="D91" s="538"/>
      <c r="E91" s="539"/>
      <c r="F91" s="540">
        <v>30</v>
      </c>
      <c r="G91" s="541"/>
      <c r="H91" s="541"/>
      <c r="I91" s="542"/>
      <c r="J91" s="311"/>
      <c r="K91" s="324"/>
      <c r="L91" s="315" t="s">
        <v>143</v>
      </c>
      <c r="M91" s="316"/>
      <c r="N91" s="316"/>
      <c r="O91" s="316"/>
      <c r="P91" s="316"/>
      <c r="Q91" s="316"/>
      <c r="R91" s="316"/>
      <c r="S91" s="317"/>
    </row>
    <row r="92" spans="1:19" ht="15" customHeight="1" x14ac:dyDescent="0.25">
      <c r="A92" s="307"/>
      <c r="B92" s="537" t="s">
        <v>170</v>
      </c>
      <c r="C92" s="538"/>
      <c r="D92" s="538"/>
      <c r="E92" s="539"/>
      <c r="F92" s="540">
        <v>10</v>
      </c>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244.5" customHeight="1" x14ac:dyDescent="0.25">
      <c r="A98" s="339"/>
      <c r="B98" s="552" t="s">
        <v>886</v>
      </c>
      <c r="C98" s="552"/>
      <c r="D98" s="552"/>
      <c r="E98" s="552"/>
      <c r="F98" s="552"/>
      <c r="G98" s="552"/>
      <c r="H98" s="552"/>
      <c r="I98" s="552"/>
      <c r="J98" s="552"/>
      <c r="K98" s="552"/>
      <c r="L98" s="552"/>
      <c r="M98" s="552"/>
      <c r="N98" s="552"/>
      <c r="O98" s="552"/>
      <c r="P98" s="552"/>
      <c r="Q98" s="552"/>
      <c r="R98" s="552"/>
      <c r="S98" s="553"/>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108" customHeight="1" x14ac:dyDescent="0.25">
      <c r="A100" s="339"/>
      <c r="B100" s="552" t="s">
        <v>887</v>
      </c>
      <c r="C100" s="552"/>
      <c r="D100" s="552"/>
      <c r="E100" s="552"/>
      <c r="F100" s="552"/>
      <c r="G100" s="552"/>
      <c r="H100" s="552"/>
      <c r="I100" s="552"/>
      <c r="J100" s="552"/>
      <c r="K100" s="552"/>
      <c r="L100" s="552"/>
      <c r="M100" s="552"/>
      <c r="N100" s="552"/>
      <c r="O100" s="552"/>
      <c r="P100" s="552"/>
      <c r="Q100" s="552"/>
      <c r="R100" s="552"/>
      <c r="S100" s="553"/>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69.75" customHeight="1" x14ac:dyDescent="0.25">
      <c r="A102" s="339"/>
      <c r="B102" s="552" t="s">
        <v>888</v>
      </c>
      <c r="C102" s="552"/>
      <c r="D102" s="552"/>
      <c r="E102" s="552"/>
      <c r="F102" s="552"/>
      <c r="G102" s="552"/>
      <c r="H102" s="552"/>
      <c r="I102" s="552"/>
      <c r="J102" s="552"/>
      <c r="K102" s="552"/>
      <c r="L102" s="552"/>
      <c r="M102" s="552"/>
      <c r="N102" s="552"/>
      <c r="O102" s="552"/>
      <c r="P102" s="552"/>
      <c r="Q102" s="552"/>
      <c r="R102" s="552"/>
      <c r="S102" s="553"/>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rURKQ6eUt6Fm/70h4wIXAF8cb4Emj1eqX7XjI8zv0tMUJ/5UV77zGqgJLIiOQ/iHSZjHgxmvKTB37CMtFMQHXg==" saltValue="rau95ANhCKHTeZSDTs/RI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54:S68" xr:uid="{00000000-0002-0000-0B00-000004000000}">
      <formula1>KEK_E1</formula1>
    </dataValidation>
    <dataValidation type="list" allowBlank="1" showInputMessage="1" showErrorMessage="1" sqref="N34:S53" xr:uid="{00000000-0002-0000-0B00-000005000000}">
      <formula1>KEU_E1</formula1>
    </dataValidation>
    <dataValidation type="list" allowBlank="1" showInputMessage="1" showErrorMessage="1" sqref="N14:S33" xr:uid="{00000000-0002-0000-0B00-000006000000}">
      <formula1>KEW_E1</formula1>
    </dataValidation>
  </dataValidations>
  <hyperlinks>
    <hyperlink ref="O13" r:id="rId1" xr:uid="{4B29A740-2864-47FA-A6A5-F140D25BFC03}"/>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D5D5FF"/>
    <pageSetUpPr fitToPage="1"/>
  </sheetPr>
  <dimension ref="A1:S3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E1_LST!B30</f>
        <v>Moduł E1/4</v>
      </c>
      <c r="D3" s="224"/>
      <c r="E3" s="224"/>
      <c r="F3" s="225"/>
      <c r="G3" s="3"/>
      <c r="H3" s="3"/>
      <c r="I3" s="3"/>
      <c r="J3" s="3"/>
      <c r="K3" s="3"/>
      <c r="L3" s="4"/>
      <c r="M3" s="4"/>
      <c r="N3" s="4"/>
      <c r="O3" s="4"/>
      <c r="P3" s="4"/>
      <c r="Q3" s="4"/>
    </row>
    <row r="4" spans="1:19" s="469" customFormat="1" ht="39.75" customHeight="1" thickBot="1" x14ac:dyDescent="0.3">
      <c r="A4" s="222" t="s">
        <v>93</v>
      </c>
      <c r="B4" s="222"/>
      <c r="C4" s="212" t="str">
        <f>E1_LST!C30</f>
        <v>Metody ilościowe w biznesie</v>
      </c>
      <c r="D4" s="213"/>
      <c r="E4" s="213"/>
      <c r="F4" s="213"/>
      <c r="G4" s="213"/>
      <c r="H4" s="213"/>
      <c r="I4" s="213"/>
      <c r="J4" s="213"/>
      <c r="K4" s="220" t="s">
        <v>94</v>
      </c>
      <c r="L4" s="221"/>
      <c r="M4" s="181">
        <f>E1_LST!D30</f>
        <v>16</v>
      </c>
      <c r="N4" s="215" t="s">
        <v>95</v>
      </c>
      <c r="O4" s="216"/>
      <c r="P4" s="209" t="str">
        <f>E1_LST!F30</f>
        <v>dr M. Bzunek</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98</v>
      </c>
      <c r="H6" s="179" t="s">
        <v>99</v>
      </c>
      <c r="I6" s="40">
        <v>2</v>
      </c>
      <c r="J6" s="7" t="s">
        <v>291</v>
      </c>
      <c r="K6" s="471" t="s">
        <v>100</v>
      </c>
      <c r="L6" s="471"/>
      <c r="M6" s="233" t="s">
        <v>101</v>
      </c>
      <c r="N6" s="233"/>
      <c r="O6" s="181" t="s">
        <v>102</v>
      </c>
      <c r="P6" s="234" t="s">
        <v>103</v>
      </c>
      <c r="Q6" s="235"/>
      <c r="R6" s="181">
        <f>E1_LST!G30</f>
        <v>64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555" t="s">
        <v>429</v>
      </c>
      <c r="B11" s="556"/>
      <c r="C11" s="556"/>
      <c r="D11" s="556"/>
      <c r="E11" s="556"/>
      <c r="F11" s="556"/>
      <c r="G11" s="556"/>
      <c r="H11" s="556"/>
      <c r="I11" s="556"/>
      <c r="J11" s="556"/>
      <c r="K11" s="556"/>
      <c r="L11" s="556"/>
      <c r="M11" s="556"/>
      <c r="N11" s="556"/>
      <c r="O11" s="556"/>
      <c r="P11" s="556"/>
      <c r="Q11" s="556"/>
      <c r="R11" s="557"/>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407</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27.5" customHeight="1" thickBot="1" x14ac:dyDescent="0.3">
      <c r="A22" s="479" t="s">
        <v>748</v>
      </c>
      <c r="B22" s="480"/>
      <c r="C22" s="480"/>
      <c r="D22" s="480"/>
      <c r="E22" s="480"/>
      <c r="F22" s="480" t="s">
        <v>750</v>
      </c>
      <c r="G22" s="480"/>
      <c r="H22" s="480"/>
      <c r="I22" s="480"/>
      <c r="J22" s="480"/>
      <c r="K22" s="480"/>
      <c r="L22" s="480" t="s">
        <v>749</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E1_LST!B30</f>
        <v>Moduł E1/4</v>
      </c>
      <c r="C26" s="260"/>
      <c r="D26" s="33" t="str">
        <f>E1_LST!B31</f>
        <v>Kurs 4.1.</v>
      </c>
      <c r="E26" s="103" t="str">
        <f>E1_LST!B30</f>
        <v>Moduł E1/4</v>
      </c>
      <c r="F26" s="267" t="str">
        <f>E1_LST!B32</f>
        <v>Kurs 4.2.</v>
      </c>
      <c r="G26" s="268"/>
      <c r="H26" s="275"/>
      <c r="I26" s="276"/>
      <c r="J26" s="34"/>
      <c r="K26" s="283"/>
      <c r="L26" s="284"/>
      <c r="M26" s="283"/>
      <c r="N26" s="284"/>
      <c r="O26" s="285"/>
      <c r="P26" s="286"/>
      <c r="Q26" s="285"/>
      <c r="R26" s="287"/>
    </row>
    <row r="27" spans="1:19" s="104" customFormat="1" ht="59.25" customHeight="1" x14ac:dyDescent="0.25">
      <c r="A27" s="129" t="s">
        <v>111</v>
      </c>
      <c r="B27" s="379" t="str">
        <f>E1_LST!C31</f>
        <v>Matematyka w biznesie</v>
      </c>
      <c r="C27" s="380"/>
      <c r="D27" s="381"/>
      <c r="E27" s="382" t="str">
        <f>E1_LST!C32</f>
        <v>Statystyka</v>
      </c>
      <c r="F27" s="383"/>
      <c r="G27" s="384"/>
      <c r="H27" s="385"/>
      <c r="I27" s="386"/>
      <c r="J27" s="387"/>
      <c r="K27" s="388"/>
      <c r="L27" s="389"/>
      <c r="M27" s="389"/>
      <c r="N27" s="390"/>
      <c r="O27" s="391"/>
      <c r="P27" s="392"/>
      <c r="Q27" s="392"/>
      <c r="R27" s="393"/>
    </row>
    <row r="28" spans="1:19" s="104" customFormat="1" ht="30" customHeight="1" thickBot="1" x14ac:dyDescent="0.3">
      <c r="A28" s="39" t="s">
        <v>112</v>
      </c>
      <c r="B28" s="261">
        <f>E1_LST!D31</f>
        <v>8</v>
      </c>
      <c r="C28" s="262"/>
      <c r="D28" s="263"/>
      <c r="E28" s="272">
        <f>E1_LST!D32</f>
        <v>8</v>
      </c>
      <c r="F28" s="273"/>
      <c r="G28" s="274"/>
      <c r="H28" s="280"/>
      <c r="I28" s="281"/>
      <c r="J28" s="282"/>
      <c r="K28" s="226"/>
      <c r="L28" s="227"/>
      <c r="M28" s="227"/>
      <c r="N28" s="228"/>
      <c r="O28" s="229"/>
      <c r="P28" s="230"/>
      <c r="Q28" s="230"/>
      <c r="R28" s="231"/>
    </row>
    <row r="29" spans="1:19" s="104" customFormat="1" ht="34.5" hidden="1" customHeight="1" thickBot="1" x14ac:dyDescent="0.3">
      <c r="A29" s="156"/>
      <c r="B29" s="157"/>
      <c r="C29" s="158" t="s">
        <v>452</v>
      </c>
      <c r="D29" s="159"/>
      <c r="E29" s="160"/>
      <c r="F29" s="161" t="s">
        <v>452</v>
      </c>
      <c r="G29" s="162"/>
      <c r="H29" s="163"/>
      <c r="I29" s="164"/>
      <c r="J29" s="165"/>
      <c r="K29" s="166"/>
      <c r="L29" s="167"/>
      <c r="M29" s="168"/>
      <c r="N29" s="169"/>
      <c r="O29" s="170"/>
      <c r="P29" s="171"/>
      <c r="Q29" s="172"/>
      <c r="R29" s="173"/>
    </row>
    <row r="30" spans="1:19" s="104" customFormat="1" x14ac:dyDescent="0.25"/>
    <row r="31" spans="1:19" x14ac:dyDescent="0.25">
      <c r="A31" s="104"/>
      <c r="B31" s="104"/>
      <c r="C31" s="104"/>
      <c r="D31" s="104"/>
      <c r="E31" s="104"/>
      <c r="F31" s="104"/>
      <c r="G31" s="104"/>
      <c r="H31" s="104"/>
      <c r="I31" s="104"/>
      <c r="J31" s="104"/>
      <c r="K31" s="104"/>
      <c r="L31" s="104"/>
      <c r="M31" s="104"/>
      <c r="N31" s="104"/>
      <c r="O31" s="104"/>
      <c r="P31" s="104"/>
      <c r="Q31" s="104"/>
      <c r="R31" s="104"/>
    </row>
    <row r="32" spans="1:19" x14ac:dyDescent="0.25">
      <c r="A32" s="104"/>
      <c r="B32" s="104"/>
      <c r="C32" s="104"/>
      <c r="D32" s="104"/>
      <c r="E32" s="104"/>
      <c r="F32" s="104"/>
      <c r="G32" s="104"/>
      <c r="H32" s="104"/>
      <c r="I32" s="104"/>
      <c r="J32" s="104"/>
      <c r="K32" s="104"/>
      <c r="L32" s="104"/>
      <c r="M32" s="104"/>
      <c r="N32" s="104"/>
      <c r="O32" s="104"/>
      <c r="P32" s="104"/>
      <c r="Q32" s="104"/>
      <c r="R32" s="104"/>
    </row>
    <row r="33" spans="1:18" x14ac:dyDescent="0.25">
      <c r="A33" s="104"/>
      <c r="B33" s="104"/>
      <c r="C33" s="104"/>
      <c r="D33" s="104"/>
      <c r="E33" s="104"/>
      <c r="F33" s="104"/>
      <c r="G33" s="104"/>
      <c r="H33" s="104"/>
      <c r="I33" s="104"/>
      <c r="J33" s="104"/>
      <c r="K33" s="104"/>
      <c r="L33" s="104"/>
      <c r="M33" s="104"/>
      <c r="N33" s="104"/>
      <c r="O33" s="104"/>
      <c r="P33" s="104"/>
      <c r="Q33" s="104"/>
      <c r="R33" s="104"/>
    </row>
    <row r="34" spans="1:18" x14ac:dyDescent="0.25">
      <c r="A34" s="104"/>
      <c r="B34" s="104"/>
      <c r="C34" s="104"/>
      <c r="D34" s="104"/>
      <c r="E34" s="104"/>
      <c r="F34" s="104"/>
      <c r="G34" s="104"/>
      <c r="H34" s="104"/>
      <c r="I34" s="104"/>
      <c r="J34" s="104"/>
      <c r="K34" s="104"/>
      <c r="L34" s="104"/>
      <c r="M34" s="104"/>
      <c r="N34" s="104"/>
      <c r="O34" s="104"/>
      <c r="P34" s="104"/>
      <c r="Q34" s="104"/>
      <c r="R34" s="104"/>
    </row>
  </sheetData>
  <sheetProtection algorithmName="SHA-512" hashValue="m7elb6tqYhTUJpYXmQK0afxFnHiRlXH5yBmaWxqu63lzPBdQGBuRAtXjiJUz+t9wRe6znv2sOo59LN/Yz85FcQ==" saltValue="3WaRLy3ebbw/ALWJ3CAt4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1" xr:uid="{AEA2E248-F1F1-4851-A25B-9723638FFF91}"/>
    <hyperlink ref="C29" r:id="rId2" xr:uid="{1359045D-6E14-446D-9A3D-53FBC6D1D89F}"/>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Gothic,Pogrubiony"&amp;12&amp;K05-046KARTA MODUŁU&amp;R&amp;G</oddHeader>
  </headerFooter>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E1_LST!B30</f>
        <v>Moduł E1/4</v>
      </c>
      <c r="B3" s="340"/>
      <c r="C3" s="340"/>
      <c r="D3" s="344" t="str">
        <f>E1_LST!C30</f>
        <v>Metody ilościowe w biznesie</v>
      </c>
      <c r="E3" s="345"/>
      <c r="F3" s="345"/>
      <c r="G3" s="345"/>
      <c r="H3" s="345"/>
      <c r="I3" s="346"/>
      <c r="J3" s="3"/>
      <c r="K3" s="3"/>
      <c r="L3" s="4"/>
      <c r="M3" s="4"/>
      <c r="N3" s="4"/>
      <c r="O3" s="4"/>
      <c r="P3" s="4"/>
      <c r="Q3" s="4"/>
      <c r="R3" s="4"/>
    </row>
    <row r="4" spans="1:19" ht="18.75" thickBot="1" x14ac:dyDescent="0.3">
      <c r="A4" s="295" t="s">
        <v>110</v>
      </c>
      <c r="B4" s="295"/>
      <c r="C4" s="295"/>
      <c r="D4" s="341" t="str">
        <f>E1_LST!B31</f>
        <v>Kurs 4.1.</v>
      </c>
      <c r="E4" s="342"/>
      <c r="F4" s="342"/>
      <c r="G4" s="342"/>
      <c r="H4" s="342"/>
      <c r="I4" s="343"/>
      <c r="J4" s="3"/>
      <c r="K4" s="3"/>
      <c r="L4" s="4"/>
      <c r="M4" s="4"/>
      <c r="N4" s="4"/>
      <c r="O4" s="4"/>
      <c r="P4" s="4"/>
      <c r="Q4" s="4"/>
      <c r="R4" s="4"/>
    </row>
    <row r="5" spans="1:19" ht="23.25" thickBot="1" x14ac:dyDescent="0.3">
      <c r="A5" s="296" t="s">
        <v>111</v>
      </c>
      <c r="B5" s="296"/>
      <c r="C5" s="296"/>
      <c r="D5" s="297" t="str">
        <f>E1_LST!C31</f>
        <v>Matematyka w biznesie</v>
      </c>
      <c r="E5" s="297"/>
      <c r="F5" s="297"/>
      <c r="G5" s="297"/>
      <c r="H5" s="297"/>
      <c r="I5" s="297"/>
      <c r="J5" s="297"/>
      <c r="K5" s="297"/>
      <c r="L5" s="298" t="s">
        <v>94</v>
      </c>
      <c r="M5" s="298"/>
      <c r="N5" s="44">
        <f>E1_LST!D31</f>
        <v>8</v>
      </c>
      <c r="O5" s="298" t="s">
        <v>95</v>
      </c>
      <c r="P5" s="298"/>
      <c r="Q5" s="299" t="str">
        <f>E1_LST!F30</f>
        <v>dr M. Bzunek</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(4)'!G6</f>
        <v>I</v>
      </c>
      <c r="H7" s="180" t="s">
        <v>99</v>
      </c>
      <c r="I7" s="40">
        <f>'M (4)'!I6</f>
        <v>2</v>
      </c>
      <c r="J7" s="234" t="s">
        <v>384</v>
      </c>
      <c r="K7" s="235"/>
      <c r="L7" s="482" t="s">
        <v>100</v>
      </c>
      <c r="M7" s="483"/>
      <c r="N7" s="7" t="s">
        <v>101</v>
      </c>
      <c r="O7" s="398" t="s">
        <v>102</v>
      </c>
      <c r="P7" s="398"/>
      <c r="Q7" s="306" t="s">
        <v>103</v>
      </c>
      <c r="R7" s="306"/>
      <c r="S7" s="45">
        <f>E1_LST!G31</f>
        <v>32</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30.75" customHeight="1" x14ac:dyDescent="0.25">
      <c r="A14" s="300" t="s">
        <v>116</v>
      </c>
      <c r="B14" s="501" t="s">
        <v>758</v>
      </c>
      <c r="C14" s="502"/>
      <c r="D14" s="502"/>
      <c r="E14" s="502"/>
      <c r="F14" s="502"/>
      <c r="G14" s="502"/>
      <c r="H14" s="502"/>
      <c r="I14" s="502"/>
      <c r="J14" s="502"/>
      <c r="K14" s="502"/>
      <c r="L14" s="502"/>
      <c r="M14" s="503"/>
      <c r="N14" s="504" t="s">
        <v>298</v>
      </c>
      <c r="O14" s="505"/>
      <c r="P14" s="505"/>
      <c r="Q14" s="505"/>
      <c r="R14" s="505"/>
      <c r="S14" s="506"/>
    </row>
    <row r="15" spans="1:19" ht="30" customHeight="1" x14ac:dyDescent="0.25">
      <c r="A15" s="301"/>
      <c r="B15" s="507"/>
      <c r="C15" s="508"/>
      <c r="D15" s="508"/>
      <c r="E15" s="508"/>
      <c r="F15" s="508"/>
      <c r="G15" s="508"/>
      <c r="H15" s="508"/>
      <c r="I15" s="508"/>
      <c r="J15" s="508"/>
      <c r="K15" s="508"/>
      <c r="L15" s="508"/>
      <c r="M15" s="509"/>
      <c r="N15" s="510" t="s">
        <v>303</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759</v>
      </c>
      <c r="C19" s="520"/>
      <c r="D19" s="520"/>
      <c r="E19" s="520"/>
      <c r="F19" s="520"/>
      <c r="G19" s="520"/>
      <c r="H19" s="520"/>
      <c r="I19" s="520"/>
      <c r="J19" s="520"/>
      <c r="K19" s="520"/>
      <c r="L19" s="520"/>
      <c r="M19" s="521"/>
      <c r="N19" s="522" t="s">
        <v>298</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303</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30.75" customHeight="1" x14ac:dyDescent="0.25">
      <c r="A34" s="303" t="s">
        <v>117</v>
      </c>
      <c r="B34" s="501" t="s">
        <v>760</v>
      </c>
      <c r="C34" s="502"/>
      <c r="D34" s="502"/>
      <c r="E34" s="502"/>
      <c r="F34" s="502"/>
      <c r="G34" s="502"/>
      <c r="H34" s="502"/>
      <c r="I34" s="502"/>
      <c r="J34" s="502"/>
      <c r="K34" s="502"/>
      <c r="L34" s="502"/>
      <c r="M34" s="503"/>
      <c r="N34" s="504" t="s">
        <v>309</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310</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761</v>
      </c>
      <c r="C39" s="520"/>
      <c r="D39" s="520"/>
      <c r="E39" s="520"/>
      <c r="F39" s="520"/>
      <c r="G39" s="520"/>
      <c r="H39" s="520"/>
      <c r="I39" s="520"/>
      <c r="J39" s="520"/>
      <c r="K39" s="520"/>
      <c r="L39" s="520"/>
      <c r="M39" s="521"/>
      <c r="N39" s="522" t="s">
        <v>309</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310</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30" customHeight="1" x14ac:dyDescent="0.25">
      <c r="A54" s="300" t="s">
        <v>118</v>
      </c>
      <c r="B54" s="501" t="s">
        <v>762</v>
      </c>
      <c r="C54" s="502"/>
      <c r="D54" s="502"/>
      <c r="E54" s="502"/>
      <c r="F54" s="502"/>
      <c r="G54" s="502"/>
      <c r="H54" s="502"/>
      <c r="I54" s="502"/>
      <c r="J54" s="502"/>
      <c r="K54" s="502"/>
      <c r="L54" s="502"/>
      <c r="M54" s="503"/>
      <c r="N54" s="504" t="s">
        <v>324</v>
      </c>
      <c r="O54" s="505"/>
      <c r="P54" s="505"/>
      <c r="Q54" s="505"/>
      <c r="R54" s="505"/>
      <c r="S54" s="506"/>
    </row>
    <row r="55" spans="1:19" ht="30" customHeight="1" x14ac:dyDescent="0.25">
      <c r="A55" s="301"/>
      <c r="B55" s="507"/>
      <c r="C55" s="508"/>
      <c r="D55" s="508"/>
      <c r="E55" s="508"/>
      <c r="F55" s="508"/>
      <c r="G55" s="508"/>
      <c r="H55" s="508"/>
      <c r="I55" s="508"/>
      <c r="J55" s="508"/>
      <c r="K55" s="508"/>
      <c r="L55" s="508"/>
      <c r="M55" s="509"/>
      <c r="N55" s="510" t="s">
        <v>331</v>
      </c>
      <c r="O55" s="511"/>
      <c r="P55" s="511"/>
      <c r="Q55" s="511"/>
      <c r="R55" s="511"/>
      <c r="S55" s="512"/>
    </row>
    <row r="56" spans="1:19" ht="30"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763</v>
      </c>
      <c r="C59" s="520"/>
      <c r="D59" s="520"/>
      <c r="E59" s="520"/>
      <c r="F59" s="520"/>
      <c r="G59" s="520"/>
      <c r="H59" s="520"/>
      <c r="I59" s="520"/>
      <c r="J59" s="520"/>
      <c r="K59" s="520"/>
      <c r="L59" s="520"/>
      <c r="M59" s="521"/>
      <c r="N59" s="522" t="s">
        <v>322</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99" t="s">
        <v>121</v>
      </c>
      <c r="C71" s="400"/>
      <c r="D71" s="400"/>
      <c r="E71" s="400"/>
      <c r="F71" s="401"/>
      <c r="G71" s="348">
        <f>E1_LST!G31</f>
        <v>32</v>
      </c>
      <c r="H71" s="349"/>
      <c r="I71" s="350"/>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32</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10</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16</v>
      </c>
      <c r="H74" s="535"/>
      <c r="I74" s="536"/>
      <c r="J74" s="334"/>
      <c r="K74" s="358"/>
      <c r="L74" s="531" t="s">
        <v>155</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158</v>
      </c>
      <c r="M75" s="532"/>
      <c r="N75" s="532"/>
      <c r="O75" s="532"/>
      <c r="P75" s="532"/>
      <c r="Q75" s="532"/>
      <c r="R75" s="532"/>
      <c r="S75" s="533"/>
    </row>
    <row r="76" spans="1:19" ht="15" customHeight="1" x14ac:dyDescent="0.25">
      <c r="A76" s="301"/>
      <c r="B76" s="336" t="s">
        <v>127</v>
      </c>
      <c r="C76" s="337"/>
      <c r="D76" s="337"/>
      <c r="E76" s="337"/>
      <c r="F76" s="338"/>
      <c r="G76" s="534">
        <v>4</v>
      </c>
      <c r="H76" s="535"/>
      <c r="I76" s="536"/>
      <c r="J76" s="334"/>
      <c r="K76" s="358"/>
      <c r="L76" s="531" t="s">
        <v>177</v>
      </c>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177</v>
      </c>
      <c r="M83" s="532"/>
      <c r="N83" s="532"/>
      <c r="O83" s="532"/>
      <c r="P83" s="532"/>
      <c r="Q83" s="532"/>
      <c r="R83" s="532"/>
      <c r="S83" s="533"/>
    </row>
    <row r="84" spans="1:19" ht="15" customHeight="1" x14ac:dyDescent="0.25">
      <c r="A84" s="301"/>
      <c r="B84" s="373" t="s">
        <v>136</v>
      </c>
      <c r="C84" s="374"/>
      <c r="D84" s="374"/>
      <c r="E84" s="374"/>
      <c r="F84" s="375"/>
      <c r="G84" s="348">
        <f>E1_LST!H31</f>
        <v>168</v>
      </c>
      <c r="H84" s="349"/>
      <c r="I84" s="350"/>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200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402" t="s">
        <v>138</v>
      </c>
      <c r="C88" s="403"/>
      <c r="D88" s="403"/>
      <c r="E88" s="404"/>
      <c r="F88" s="402" t="str">
        <f>E1_LST!E31</f>
        <v>egzamin</v>
      </c>
      <c r="G88" s="403"/>
      <c r="H88" s="403"/>
      <c r="I88" s="404"/>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149</v>
      </c>
      <c r="C90" s="538"/>
      <c r="D90" s="538"/>
      <c r="E90" s="539"/>
      <c r="F90" s="540">
        <v>100</v>
      </c>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304.5" customHeight="1" x14ac:dyDescent="0.25">
      <c r="A98" s="339"/>
      <c r="B98" s="543" t="s">
        <v>427</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48.75" customHeight="1" x14ac:dyDescent="0.25">
      <c r="A100" s="339"/>
      <c r="B100" s="543" t="s">
        <v>476</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107.25" customHeight="1" x14ac:dyDescent="0.25">
      <c r="A102" s="339"/>
      <c r="B102" s="543" t="s">
        <v>477</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Kv/B4zGy2aYcE5iVK4mRNNqdks6DWOROMCkxNsjF07tE9eeaDleDaDNGDk9xYYZAfRWA55xMcNbZyt7sZKjcfQ==" saltValue="+wJUlot6VJ+SbJDo54115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200-000000000000}">
      <formula1>PRAC_STUD</formula1>
    </dataValidation>
    <dataValidation type="list" allowBlank="1" showInputMessage="1" showErrorMessage="1" sqref="L72:L79" xr:uid="{00000000-0002-0000-1200-000001000000}">
      <formula1>METODY</formula1>
    </dataValidation>
    <dataValidation type="list" allowBlank="1" showInputMessage="1" showErrorMessage="1" sqref="L7" xr:uid="{00000000-0002-0000-1200-000002000000}">
      <formula1>STATUS</formula1>
    </dataValidation>
    <dataValidation type="list" allowBlank="1" showInputMessage="1" showErrorMessage="1" sqref="B90:E94" xr:uid="{00000000-0002-0000-1200-000003000000}">
      <formula1>ZAL</formula1>
    </dataValidation>
    <dataValidation type="list" allowBlank="1" showInputMessage="1" showErrorMessage="1" sqref="N54:S68" xr:uid="{00000000-0002-0000-1200-000004000000}">
      <formula1>KEK_E1</formula1>
    </dataValidation>
    <dataValidation type="list" allowBlank="1" showInputMessage="1" showErrorMessage="1" sqref="N34:S53" xr:uid="{00000000-0002-0000-1200-000005000000}">
      <formula1>KEU_E1</formula1>
    </dataValidation>
    <dataValidation type="list" allowBlank="1" showInputMessage="1" showErrorMessage="1" sqref="N14:S33" xr:uid="{00000000-0002-0000-1200-000006000000}">
      <formula1>KEW_E1</formula1>
    </dataValidation>
  </dataValidations>
  <hyperlinks>
    <hyperlink ref="O13" r:id="rId1" xr:uid="{58C58CAE-E22F-47D8-A080-9AB242DC338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D5D5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E1_LST!B10</f>
        <v>Moduł E1/1</v>
      </c>
      <c r="D3" s="224"/>
      <c r="E3" s="224"/>
      <c r="F3" s="225"/>
      <c r="G3" s="3"/>
      <c r="H3" s="3"/>
      <c r="I3" s="3"/>
      <c r="J3" s="3"/>
      <c r="K3" s="3"/>
      <c r="L3" s="4"/>
      <c r="M3" s="4"/>
      <c r="N3" s="4"/>
      <c r="O3" s="4"/>
      <c r="P3" s="4"/>
      <c r="Q3" s="4"/>
    </row>
    <row r="4" spans="1:19" s="469" customFormat="1" ht="39.75" customHeight="1" thickBot="1" x14ac:dyDescent="0.3">
      <c r="A4" s="222" t="s">
        <v>93</v>
      </c>
      <c r="B4" s="222"/>
      <c r="C4" s="212" t="str">
        <f>E1_LST!C10</f>
        <v>Biznes w działaniu</v>
      </c>
      <c r="D4" s="213"/>
      <c r="E4" s="213"/>
      <c r="F4" s="213"/>
      <c r="G4" s="213"/>
      <c r="H4" s="213"/>
      <c r="I4" s="213"/>
      <c r="J4" s="214"/>
      <c r="K4" s="217" t="s">
        <v>94</v>
      </c>
      <c r="L4" s="217"/>
      <c r="M4" s="181">
        <f>E1_LST!D10</f>
        <v>17</v>
      </c>
      <c r="N4" s="215" t="s">
        <v>95</v>
      </c>
      <c r="O4" s="216"/>
      <c r="P4" s="209" t="str">
        <f>E1_LST!F10</f>
        <v>prof. A. Zelek</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98</v>
      </c>
      <c r="H6" s="179" t="s">
        <v>99</v>
      </c>
      <c r="I6" s="40">
        <v>1</v>
      </c>
      <c r="J6" s="7" t="s">
        <v>291</v>
      </c>
      <c r="K6" s="471" t="s">
        <v>100</v>
      </c>
      <c r="L6" s="471"/>
      <c r="M6" s="233" t="s">
        <v>101</v>
      </c>
      <c r="N6" s="233"/>
      <c r="O6" s="181" t="s">
        <v>102</v>
      </c>
      <c r="P6" s="234" t="s">
        <v>103</v>
      </c>
      <c r="Q6" s="235"/>
      <c r="R6" s="181">
        <f>E1_LST!G10</f>
        <v>68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t="s">
        <v>458</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388</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249" t="s">
        <v>448</v>
      </c>
      <c r="B21" s="250"/>
      <c r="C21" s="250"/>
      <c r="D21" s="250"/>
      <c r="E21" s="251"/>
      <c r="F21" s="252" t="s">
        <v>449</v>
      </c>
      <c r="G21" s="253"/>
      <c r="H21" s="253"/>
      <c r="I21" s="253"/>
      <c r="J21" s="253"/>
      <c r="K21" s="255"/>
      <c r="L21" s="252" t="s">
        <v>450</v>
      </c>
      <c r="M21" s="253"/>
      <c r="N21" s="253"/>
      <c r="O21" s="253"/>
      <c r="P21" s="253"/>
      <c r="Q21" s="253"/>
      <c r="R21" s="254"/>
    </row>
    <row r="22" spans="1:19" ht="127.5" customHeight="1" thickBot="1" x14ac:dyDescent="0.3">
      <c r="A22" s="479" t="s">
        <v>389</v>
      </c>
      <c r="B22" s="480"/>
      <c r="C22" s="480"/>
      <c r="D22" s="480"/>
      <c r="E22" s="480"/>
      <c r="F22" s="480" t="s">
        <v>446</v>
      </c>
      <c r="G22" s="480"/>
      <c r="H22" s="480"/>
      <c r="I22" s="480"/>
      <c r="J22" s="480"/>
      <c r="K22" s="480"/>
      <c r="L22" s="480" t="s">
        <v>447</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E1_LST!B10</f>
        <v>Moduł E1/1</v>
      </c>
      <c r="C26" s="260"/>
      <c r="D26" s="33" t="str">
        <f>E1_LST!B11</f>
        <v>Kurs 1.1.</v>
      </c>
      <c r="E26" s="103" t="str">
        <f>E1_LST!B10</f>
        <v>Moduł E1/1</v>
      </c>
      <c r="F26" s="267" t="str">
        <f>E1_LST!B12</f>
        <v>Kurs 1.2.</v>
      </c>
      <c r="G26" s="268"/>
      <c r="H26" s="275" t="str">
        <f>E1_LST!B10</f>
        <v>Moduł E1/1</v>
      </c>
      <c r="I26" s="276"/>
      <c r="J26" s="34" t="str">
        <f>E1_LST!B13</f>
        <v>Kurs 1.3.</v>
      </c>
      <c r="K26" s="283" t="str">
        <f>E1_LST!B10</f>
        <v>Moduł E1/1</v>
      </c>
      <c r="L26" s="284"/>
      <c r="M26" s="283" t="str">
        <f>E1_LST!B14</f>
        <v>Kurs 1.4.</v>
      </c>
      <c r="N26" s="284"/>
      <c r="O26" s="285" t="str">
        <f>E1_LST!B10</f>
        <v>Moduł E1/1</v>
      </c>
      <c r="P26" s="286"/>
      <c r="Q26" s="285" t="str">
        <f>E1_LST!B15</f>
        <v>Kurs 1.5.</v>
      </c>
      <c r="R26" s="287"/>
    </row>
    <row r="27" spans="1:19" s="104" customFormat="1" ht="59.25" customHeight="1" x14ac:dyDescent="0.25">
      <c r="A27" s="27" t="s">
        <v>111</v>
      </c>
      <c r="B27" s="264" t="str">
        <f>E1_LST!C11</f>
        <v>Projekt Przedsiębiorstwo - warsztat</v>
      </c>
      <c r="C27" s="265"/>
      <c r="D27" s="266"/>
      <c r="E27" s="269" t="str">
        <f>E1_LST!C12</f>
        <v>Gra symulacyjna</v>
      </c>
      <c r="F27" s="270"/>
      <c r="G27" s="271"/>
      <c r="H27" s="277" t="str">
        <f>E1_LST!C13</f>
        <v>Realne problemy ekonomii - warsztat</v>
      </c>
      <c r="I27" s="278"/>
      <c r="J27" s="279"/>
      <c r="K27" s="288" t="str">
        <f>E1_LST!C14</f>
        <v>Prawa autorskie i ochrona własności intelektualnej</v>
      </c>
      <c r="L27" s="289"/>
      <c r="M27" s="289"/>
      <c r="N27" s="290"/>
      <c r="O27" s="291" t="str">
        <f>E1_LST!C15</f>
        <v>Prawo w biznesie</v>
      </c>
      <c r="P27" s="292"/>
      <c r="Q27" s="292"/>
      <c r="R27" s="293"/>
    </row>
    <row r="28" spans="1:19" s="104" customFormat="1" ht="30" customHeight="1" thickBot="1" x14ac:dyDescent="0.3">
      <c r="A28" s="39" t="s">
        <v>112</v>
      </c>
      <c r="B28" s="261">
        <f>E1_LST!D11</f>
        <v>8</v>
      </c>
      <c r="C28" s="262"/>
      <c r="D28" s="263"/>
      <c r="E28" s="272">
        <f>E1_LST!D12</f>
        <v>1</v>
      </c>
      <c r="F28" s="273"/>
      <c r="G28" s="274"/>
      <c r="H28" s="280">
        <f>E1_LST!D13</f>
        <v>2</v>
      </c>
      <c r="I28" s="281"/>
      <c r="J28" s="282"/>
      <c r="K28" s="226">
        <f>E1_LST!D14</f>
        <v>2</v>
      </c>
      <c r="L28" s="227"/>
      <c r="M28" s="227"/>
      <c r="N28" s="228"/>
      <c r="O28" s="229">
        <f>E1_LST!D15</f>
        <v>4</v>
      </c>
      <c r="P28" s="230"/>
      <c r="Q28" s="230"/>
      <c r="R28" s="231"/>
    </row>
    <row r="29" spans="1:19" s="104" customFormat="1" ht="34.5" hidden="1" customHeight="1" thickBot="1" x14ac:dyDescent="0.3">
      <c r="A29" s="156"/>
      <c r="B29" s="157"/>
      <c r="C29" s="158" t="s">
        <v>452</v>
      </c>
      <c r="D29" s="159"/>
      <c r="E29" s="160"/>
      <c r="F29" s="161" t="s">
        <v>452</v>
      </c>
      <c r="G29" s="162"/>
      <c r="H29" s="163"/>
      <c r="I29" s="164" t="s">
        <v>452</v>
      </c>
      <c r="J29" s="165"/>
      <c r="K29" s="166"/>
      <c r="L29" s="167" t="s">
        <v>452</v>
      </c>
      <c r="M29" s="168"/>
      <c r="N29" s="169"/>
      <c r="O29" s="170"/>
      <c r="P29" s="171" t="s">
        <v>452</v>
      </c>
      <c r="Q29" s="172"/>
      <c r="R29" s="173"/>
    </row>
  </sheetData>
  <sheetProtection algorithmName="SHA-512" hashValue="+c/UzSqhw1+wva9sy5UbSLCzd9Y9LpwXNbzK6JtiS9B3txkyCyYplBPbegHrT/qsqYrFbxxvzPM068VYGrB2QQ==" saltValue="ffRqfhcztvn1uQRDrmQ5aw==" spinCount="100000" sheet="1" objects="1" scenarios="1"/>
  <mergeCells count="51">
    <mergeCell ref="A25:R25"/>
    <mergeCell ref="B26:C26"/>
    <mergeCell ref="B28:D28"/>
    <mergeCell ref="B27:D27"/>
    <mergeCell ref="F26:G26"/>
    <mergeCell ref="E27:G27"/>
    <mergeCell ref="E28:G28"/>
    <mergeCell ref="H26:I26"/>
    <mergeCell ref="H27:J27"/>
    <mergeCell ref="H28:J28"/>
    <mergeCell ref="K26:L26"/>
    <mergeCell ref="M26:N26"/>
    <mergeCell ref="O26:P26"/>
    <mergeCell ref="Q26:R26"/>
    <mergeCell ref="K27:N27"/>
    <mergeCell ref="O27:R27"/>
    <mergeCell ref="A12:R12"/>
    <mergeCell ref="A21:E21"/>
    <mergeCell ref="L21:R21"/>
    <mergeCell ref="F21:K21"/>
    <mergeCell ref="A15:R15"/>
    <mergeCell ref="A23:R23"/>
    <mergeCell ref="A16:R16"/>
    <mergeCell ref="A18:R18"/>
    <mergeCell ref="A19:R19"/>
    <mergeCell ref="A20:R20"/>
    <mergeCell ref="A17:R17"/>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P4:R4"/>
    <mergeCell ref="C4:J4"/>
    <mergeCell ref="N4:O4"/>
    <mergeCell ref="K4:L4"/>
    <mergeCell ref="A1:B1"/>
    <mergeCell ref="A3:B3"/>
    <mergeCell ref="A4:B4"/>
    <mergeCell ref="C3:F3"/>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F29" r:id="rId1" xr:uid="{0ACC7FCF-2248-4514-AEC1-525392D3C935}"/>
    <hyperlink ref="L29" r:id="rId2" xr:uid="{C9932FC5-C24D-4E92-A3B6-F44C5E0182B2}"/>
    <hyperlink ref="P29" r:id="rId3" xr:uid="{BD9EB5D0-3B7D-439A-BDC6-EA8D52240728}"/>
    <hyperlink ref="C29" r:id="rId4" xr:uid="{F6E6D160-D452-4975-ABA0-A48AF6A8F085}"/>
    <hyperlink ref="I29" r:id="rId5" xr:uid="{37341488-63F4-4CAC-8A62-4396B9E6FFF9}"/>
  </hyperlinks>
  <printOptions horizontalCentered="1"/>
  <pageMargins left="0.70866141732283472" right="0.70866141732283472" top="0.74803149606299213" bottom="0.74803149606299213" header="0.31496062992125984" footer="0.31496062992125984"/>
  <pageSetup paperSize="9" scale="57" orientation="landscape" r:id="rId6"/>
  <headerFooter>
    <oddHeader>&amp;C&amp;"Century Gothic,Pogrubiony"&amp;12&amp;K05-045KARTA MODUŁU&amp;R&amp;G</oddHeader>
  </headerFooter>
  <ignoredErrors>
    <ignoredError sqref="M26" formula="1"/>
  </ignoredErrors>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E1_LST!B30</f>
        <v>Moduł E1/4</v>
      </c>
      <c r="B3" s="340"/>
      <c r="C3" s="340"/>
      <c r="D3" s="344" t="str">
        <f>E1_LST!C30</f>
        <v>Metody ilościowe w biznesie</v>
      </c>
      <c r="E3" s="345"/>
      <c r="F3" s="345"/>
      <c r="G3" s="345"/>
      <c r="H3" s="345"/>
      <c r="I3" s="346"/>
      <c r="J3" s="3"/>
      <c r="K3" s="3"/>
      <c r="L3" s="4"/>
      <c r="M3" s="4"/>
      <c r="N3" s="4"/>
      <c r="O3" s="4"/>
      <c r="P3" s="4"/>
      <c r="Q3" s="4"/>
      <c r="R3" s="4"/>
    </row>
    <row r="4" spans="1:19" ht="18.75" thickBot="1" x14ac:dyDescent="0.3">
      <c r="A4" s="295" t="s">
        <v>110</v>
      </c>
      <c r="B4" s="295"/>
      <c r="C4" s="295"/>
      <c r="D4" s="341" t="str">
        <f>E1_LST!B32</f>
        <v>Kurs 4.2.</v>
      </c>
      <c r="E4" s="342"/>
      <c r="F4" s="342"/>
      <c r="G4" s="342"/>
      <c r="H4" s="342"/>
      <c r="I4" s="343"/>
      <c r="J4" s="3"/>
      <c r="K4" s="3"/>
      <c r="L4" s="4"/>
      <c r="M4" s="4"/>
      <c r="N4" s="4"/>
      <c r="O4" s="4"/>
      <c r="P4" s="4"/>
      <c r="Q4" s="4"/>
      <c r="R4" s="4"/>
    </row>
    <row r="5" spans="1:19" ht="23.25" thickBot="1" x14ac:dyDescent="0.3">
      <c r="A5" s="296" t="s">
        <v>111</v>
      </c>
      <c r="B5" s="296"/>
      <c r="C5" s="296"/>
      <c r="D5" s="297" t="str">
        <f>E1_LST!C32</f>
        <v>Statystyka</v>
      </c>
      <c r="E5" s="297"/>
      <c r="F5" s="297"/>
      <c r="G5" s="297"/>
      <c r="H5" s="297"/>
      <c r="I5" s="297"/>
      <c r="J5" s="297"/>
      <c r="K5" s="297"/>
      <c r="L5" s="298" t="s">
        <v>94</v>
      </c>
      <c r="M5" s="298"/>
      <c r="N5" s="44">
        <f>E1_LST!D32</f>
        <v>8</v>
      </c>
      <c r="O5" s="298" t="s">
        <v>95</v>
      </c>
      <c r="P5" s="298"/>
      <c r="Q5" s="299" t="str">
        <f>E1_LST!F30</f>
        <v>dr M. Bzunek</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(4)'!G6</f>
        <v>I</v>
      </c>
      <c r="H7" s="180" t="s">
        <v>99</v>
      </c>
      <c r="I7" s="40">
        <f>'M (4)'!I6</f>
        <v>2</v>
      </c>
      <c r="J7" s="234" t="s">
        <v>384</v>
      </c>
      <c r="K7" s="235"/>
      <c r="L7" s="482" t="s">
        <v>100</v>
      </c>
      <c r="M7" s="483"/>
      <c r="N7" s="7" t="s">
        <v>101</v>
      </c>
      <c r="O7" s="398" t="s">
        <v>102</v>
      </c>
      <c r="P7" s="398"/>
      <c r="Q7" s="306" t="s">
        <v>103</v>
      </c>
      <c r="R7" s="306"/>
      <c r="S7" s="45">
        <f>E1_LST!G32</f>
        <v>32</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737</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48"/>
      <c r="D15" s="548"/>
      <c r="E15" s="548"/>
      <c r="F15" s="548"/>
      <c r="G15" s="548"/>
      <c r="H15" s="548"/>
      <c r="I15" s="548"/>
      <c r="J15" s="548"/>
      <c r="K15" s="548"/>
      <c r="L15" s="548"/>
      <c r="M15" s="509"/>
      <c r="N15" s="510" t="s">
        <v>298</v>
      </c>
      <c r="O15" s="511"/>
      <c r="P15" s="511"/>
      <c r="Q15" s="511"/>
      <c r="R15" s="511"/>
      <c r="S15" s="512"/>
    </row>
    <row r="16" spans="1:19" ht="15" customHeight="1" x14ac:dyDescent="0.25">
      <c r="A16" s="301"/>
      <c r="B16" s="507"/>
      <c r="C16" s="548"/>
      <c r="D16" s="548"/>
      <c r="E16" s="548"/>
      <c r="F16" s="548"/>
      <c r="G16" s="548"/>
      <c r="H16" s="548"/>
      <c r="I16" s="548"/>
      <c r="J16" s="548"/>
      <c r="K16" s="548"/>
      <c r="L16" s="548"/>
      <c r="M16" s="509"/>
      <c r="N16" s="510" t="s">
        <v>300</v>
      </c>
      <c r="O16" s="511"/>
      <c r="P16" s="511"/>
      <c r="Q16" s="511"/>
      <c r="R16" s="511"/>
      <c r="S16" s="512"/>
    </row>
    <row r="17" spans="1:19" ht="15" customHeight="1" x14ac:dyDescent="0.25">
      <c r="A17" s="301"/>
      <c r="B17" s="507"/>
      <c r="C17" s="548"/>
      <c r="D17" s="548"/>
      <c r="E17" s="548"/>
      <c r="F17" s="548"/>
      <c r="G17" s="548"/>
      <c r="H17" s="548"/>
      <c r="I17" s="548"/>
      <c r="J17" s="548"/>
      <c r="K17" s="548"/>
      <c r="L17" s="54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577</v>
      </c>
      <c r="C19" s="520"/>
      <c r="D19" s="520"/>
      <c r="E19" s="520"/>
      <c r="F19" s="520"/>
      <c r="G19" s="520"/>
      <c r="H19" s="520"/>
      <c r="I19" s="520"/>
      <c r="J19" s="520"/>
      <c r="K19" s="520"/>
      <c r="L19" s="520"/>
      <c r="M19" s="521"/>
      <c r="N19" s="522" t="s">
        <v>295</v>
      </c>
      <c r="O19" s="523"/>
      <c r="P19" s="523"/>
      <c r="Q19" s="523"/>
      <c r="R19" s="523"/>
      <c r="S19" s="524"/>
    </row>
    <row r="20" spans="1:19" ht="15" customHeight="1" x14ac:dyDescent="0.25">
      <c r="A20" s="301"/>
      <c r="B20" s="507"/>
      <c r="C20" s="548"/>
      <c r="D20" s="548"/>
      <c r="E20" s="548"/>
      <c r="F20" s="548"/>
      <c r="G20" s="548"/>
      <c r="H20" s="548"/>
      <c r="I20" s="548"/>
      <c r="J20" s="548"/>
      <c r="K20" s="548"/>
      <c r="L20" s="548"/>
      <c r="M20" s="509"/>
      <c r="N20" s="510" t="s">
        <v>296</v>
      </c>
      <c r="O20" s="511"/>
      <c r="P20" s="511"/>
      <c r="Q20" s="511"/>
      <c r="R20" s="511"/>
      <c r="S20" s="512"/>
    </row>
    <row r="21" spans="1:19" ht="15" customHeight="1" x14ac:dyDescent="0.25">
      <c r="A21" s="301"/>
      <c r="B21" s="507"/>
      <c r="C21" s="548"/>
      <c r="D21" s="548"/>
      <c r="E21" s="548"/>
      <c r="F21" s="548"/>
      <c r="G21" s="548"/>
      <c r="H21" s="548"/>
      <c r="I21" s="548"/>
      <c r="J21" s="548"/>
      <c r="K21" s="548"/>
      <c r="L21" s="548"/>
      <c r="M21" s="509"/>
      <c r="N21" s="510" t="s">
        <v>301</v>
      </c>
      <c r="O21" s="511"/>
      <c r="P21" s="511"/>
      <c r="Q21" s="511"/>
      <c r="R21" s="511"/>
      <c r="S21" s="512"/>
    </row>
    <row r="22" spans="1:19" ht="15" customHeight="1" x14ac:dyDescent="0.25">
      <c r="A22" s="301"/>
      <c r="B22" s="507"/>
      <c r="C22" s="548"/>
      <c r="D22" s="548"/>
      <c r="E22" s="548"/>
      <c r="F22" s="548"/>
      <c r="G22" s="548"/>
      <c r="H22" s="548"/>
      <c r="I22" s="548"/>
      <c r="J22" s="548"/>
      <c r="K22" s="548"/>
      <c r="L22" s="54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578</v>
      </c>
      <c r="C24" s="520"/>
      <c r="D24" s="520"/>
      <c r="E24" s="520"/>
      <c r="F24" s="520"/>
      <c r="G24" s="520"/>
      <c r="H24" s="520"/>
      <c r="I24" s="520"/>
      <c r="J24" s="520"/>
      <c r="K24" s="520"/>
      <c r="L24" s="520"/>
      <c r="M24" s="521"/>
      <c r="N24" s="522" t="s">
        <v>298</v>
      </c>
      <c r="O24" s="523"/>
      <c r="P24" s="523"/>
      <c r="Q24" s="523"/>
      <c r="R24" s="523"/>
      <c r="S24" s="524"/>
    </row>
    <row r="25" spans="1:19" ht="15" customHeight="1" x14ac:dyDescent="0.25">
      <c r="A25" s="301"/>
      <c r="B25" s="507"/>
      <c r="C25" s="548"/>
      <c r="D25" s="548"/>
      <c r="E25" s="548"/>
      <c r="F25" s="548"/>
      <c r="G25" s="548"/>
      <c r="H25" s="548"/>
      <c r="I25" s="548"/>
      <c r="J25" s="548"/>
      <c r="K25" s="548"/>
      <c r="L25" s="548"/>
      <c r="M25" s="509"/>
      <c r="N25" s="510" t="s">
        <v>300</v>
      </c>
      <c r="O25" s="511"/>
      <c r="P25" s="511"/>
      <c r="Q25" s="511"/>
      <c r="R25" s="511"/>
      <c r="S25" s="512"/>
    </row>
    <row r="26" spans="1:19" ht="15" customHeight="1" x14ac:dyDescent="0.25">
      <c r="A26" s="301"/>
      <c r="B26" s="507"/>
      <c r="C26" s="548"/>
      <c r="D26" s="548"/>
      <c r="E26" s="548"/>
      <c r="F26" s="548"/>
      <c r="G26" s="548"/>
      <c r="H26" s="548"/>
      <c r="I26" s="548"/>
      <c r="J26" s="548"/>
      <c r="K26" s="548"/>
      <c r="L26" s="548"/>
      <c r="M26" s="509"/>
      <c r="N26" s="510"/>
      <c r="O26" s="511"/>
      <c r="P26" s="511"/>
      <c r="Q26" s="511"/>
      <c r="R26" s="511"/>
      <c r="S26" s="512"/>
    </row>
    <row r="27" spans="1:19" ht="15" customHeight="1" x14ac:dyDescent="0.25">
      <c r="A27" s="301"/>
      <c r="B27" s="507"/>
      <c r="C27" s="548"/>
      <c r="D27" s="548"/>
      <c r="E27" s="548"/>
      <c r="F27" s="548"/>
      <c r="G27" s="548"/>
      <c r="H27" s="548"/>
      <c r="I27" s="548"/>
      <c r="J27" s="548"/>
      <c r="K27" s="548"/>
      <c r="L27" s="548"/>
      <c r="M27" s="509"/>
      <c r="N27" s="510"/>
      <c r="O27" s="511"/>
      <c r="P27" s="511"/>
      <c r="Q27" s="511"/>
      <c r="R27" s="511"/>
      <c r="S27" s="512"/>
    </row>
    <row r="28" spans="1:19" ht="15"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customHeight="1" x14ac:dyDescent="0.25">
      <c r="A29" s="301"/>
      <c r="B29" s="519" t="s">
        <v>738</v>
      </c>
      <c r="C29" s="520"/>
      <c r="D29" s="520"/>
      <c r="E29" s="520"/>
      <c r="F29" s="520"/>
      <c r="G29" s="520"/>
      <c r="H29" s="520"/>
      <c r="I29" s="520"/>
      <c r="J29" s="520"/>
      <c r="K29" s="520"/>
      <c r="L29" s="520"/>
      <c r="M29" s="521"/>
      <c r="N29" s="522" t="s">
        <v>298</v>
      </c>
      <c r="O29" s="523"/>
      <c r="P29" s="523"/>
      <c r="Q29" s="523"/>
      <c r="R29" s="523"/>
      <c r="S29" s="524"/>
    </row>
    <row r="30" spans="1:19" ht="15" customHeight="1" x14ac:dyDescent="0.25">
      <c r="A30" s="301"/>
      <c r="B30" s="507"/>
      <c r="C30" s="548"/>
      <c r="D30" s="548"/>
      <c r="E30" s="548"/>
      <c r="F30" s="548"/>
      <c r="G30" s="548"/>
      <c r="H30" s="548"/>
      <c r="I30" s="548"/>
      <c r="J30" s="548"/>
      <c r="K30" s="548"/>
      <c r="L30" s="548"/>
      <c r="M30" s="509"/>
      <c r="N30" s="510" t="s">
        <v>300</v>
      </c>
      <c r="O30" s="511"/>
      <c r="P30" s="511"/>
      <c r="Q30" s="511"/>
      <c r="R30" s="511"/>
      <c r="S30" s="512"/>
    </row>
    <row r="31" spans="1:19" ht="15" customHeight="1" x14ac:dyDescent="0.25">
      <c r="A31" s="301"/>
      <c r="B31" s="507"/>
      <c r="C31" s="548"/>
      <c r="D31" s="548"/>
      <c r="E31" s="548"/>
      <c r="F31" s="548"/>
      <c r="G31" s="548"/>
      <c r="H31" s="548"/>
      <c r="I31" s="548"/>
      <c r="J31" s="548"/>
      <c r="K31" s="548"/>
      <c r="L31" s="548"/>
      <c r="M31" s="509"/>
      <c r="N31" s="510"/>
      <c r="O31" s="511"/>
      <c r="P31" s="511"/>
      <c r="Q31" s="511"/>
      <c r="R31" s="511"/>
      <c r="S31" s="512"/>
    </row>
    <row r="32" spans="1:19" ht="15" customHeight="1" x14ac:dyDescent="0.25">
      <c r="A32" s="301"/>
      <c r="B32" s="507"/>
      <c r="C32" s="548"/>
      <c r="D32" s="548"/>
      <c r="E32" s="548"/>
      <c r="F32" s="548"/>
      <c r="G32" s="548"/>
      <c r="H32" s="548"/>
      <c r="I32" s="548"/>
      <c r="J32" s="548"/>
      <c r="K32" s="548"/>
      <c r="L32" s="548"/>
      <c r="M32" s="509"/>
      <c r="N32" s="510"/>
      <c r="O32" s="511"/>
      <c r="P32" s="511"/>
      <c r="Q32" s="511"/>
      <c r="R32" s="511"/>
      <c r="S32" s="512"/>
    </row>
    <row r="33" spans="1:19" ht="15"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739</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48"/>
      <c r="D35" s="548"/>
      <c r="E35" s="548"/>
      <c r="F35" s="548"/>
      <c r="G35" s="548"/>
      <c r="H35" s="548"/>
      <c r="I35" s="548"/>
      <c r="J35" s="548"/>
      <c r="K35" s="548"/>
      <c r="L35" s="548"/>
      <c r="M35" s="509"/>
      <c r="N35" s="510" t="s">
        <v>311</v>
      </c>
      <c r="O35" s="511"/>
      <c r="P35" s="511"/>
      <c r="Q35" s="511"/>
      <c r="R35" s="511"/>
      <c r="S35" s="512"/>
    </row>
    <row r="36" spans="1:19" ht="15" customHeight="1" x14ac:dyDescent="0.25">
      <c r="A36" s="304"/>
      <c r="B36" s="507"/>
      <c r="C36" s="548"/>
      <c r="D36" s="548"/>
      <c r="E36" s="548"/>
      <c r="F36" s="548"/>
      <c r="G36" s="548"/>
      <c r="H36" s="548"/>
      <c r="I36" s="548"/>
      <c r="J36" s="548"/>
      <c r="K36" s="548"/>
      <c r="L36" s="548"/>
      <c r="M36" s="509"/>
      <c r="N36" s="510"/>
      <c r="O36" s="511"/>
      <c r="P36" s="511"/>
      <c r="Q36" s="511"/>
      <c r="R36" s="511"/>
      <c r="S36" s="512"/>
    </row>
    <row r="37" spans="1:19" ht="15" customHeight="1" x14ac:dyDescent="0.25">
      <c r="A37" s="304"/>
      <c r="B37" s="507"/>
      <c r="C37" s="548"/>
      <c r="D37" s="548"/>
      <c r="E37" s="548"/>
      <c r="F37" s="548"/>
      <c r="G37" s="548"/>
      <c r="H37" s="548"/>
      <c r="I37" s="548"/>
      <c r="J37" s="548"/>
      <c r="K37" s="548"/>
      <c r="L37" s="54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579</v>
      </c>
      <c r="C39" s="520"/>
      <c r="D39" s="520"/>
      <c r="E39" s="520"/>
      <c r="F39" s="520"/>
      <c r="G39" s="520"/>
      <c r="H39" s="520"/>
      <c r="I39" s="520"/>
      <c r="J39" s="520"/>
      <c r="K39" s="520"/>
      <c r="L39" s="520"/>
      <c r="M39" s="521"/>
      <c r="N39" s="522" t="s">
        <v>308</v>
      </c>
      <c r="O39" s="523"/>
      <c r="P39" s="523"/>
      <c r="Q39" s="523"/>
      <c r="R39" s="523"/>
      <c r="S39" s="524"/>
    </row>
    <row r="40" spans="1:19" ht="15" customHeight="1" x14ac:dyDescent="0.25">
      <c r="A40" s="304"/>
      <c r="B40" s="507"/>
      <c r="C40" s="548"/>
      <c r="D40" s="548"/>
      <c r="E40" s="548"/>
      <c r="F40" s="548"/>
      <c r="G40" s="548"/>
      <c r="H40" s="548"/>
      <c r="I40" s="548"/>
      <c r="J40" s="548"/>
      <c r="K40" s="548"/>
      <c r="L40" s="548"/>
      <c r="M40" s="509"/>
      <c r="N40" s="510" t="s">
        <v>309</v>
      </c>
      <c r="O40" s="511"/>
      <c r="P40" s="511"/>
      <c r="Q40" s="511"/>
      <c r="R40" s="511"/>
      <c r="S40" s="512"/>
    </row>
    <row r="41" spans="1:19" ht="15" customHeight="1" x14ac:dyDescent="0.25">
      <c r="A41" s="304"/>
      <c r="B41" s="507"/>
      <c r="C41" s="548"/>
      <c r="D41" s="548"/>
      <c r="E41" s="548"/>
      <c r="F41" s="548"/>
      <c r="G41" s="548"/>
      <c r="H41" s="548"/>
      <c r="I41" s="548"/>
      <c r="J41" s="548"/>
      <c r="K41" s="548"/>
      <c r="L41" s="548"/>
      <c r="M41" s="509"/>
      <c r="N41" s="510"/>
      <c r="O41" s="511"/>
      <c r="P41" s="511"/>
      <c r="Q41" s="511"/>
      <c r="R41" s="511"/>
      <c r="S41" s="512"/>
    </row>
    <row r="42" spans="1:19" ht="15" customHeight="1" x14ac:dyDescent="0.25">
      <c r="A42" s="304"/>
      <c r="B42" s="507"/>
      <c r="C42" s="548"/>
      <c r="D42" s="548"/>
      <c r="E42" s="548"/>
      <c r="F42" s="548"/>
      <c r="G42" s="548"/>
      <c r="H42" s="548"/>
      <c r="I42" s="548"/>
      <c r="J42" s="548"/>
      <c r="K42" s="548"/>
      <c r="L42" s="54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580</v>
      </c>
      <c r="C44" s="520"/>
      <c r="D44" s="520"/>
      <c r="E44" s="520"/>
      <c r="F44" s="520"/>
      <c r="G44" s="520"/>
      <c r="H44" s="520"/>
      <c r="I44" s="520"/>
      <c r="J44" s="520"/>
      <c r="K44" s="520"/>
      <c r="L44" s="520"/>
      <c r="M44" s="521"/>
      <c r="N44" s="522" t="s">
        <v>310</v>
      </c>
      <c r="O44" s="523"/>
      <c r="P44" s="523"/>
      <c r="Q44" s="523"/>
      <c r="R44" s="523"/>
      <c r="S44" s="524"/>
    </row>
    <row r="45" spans="1:19" ht="15" customHeight="1" x14ac:dyDescent="0.25">
      <c r="A45" s="304"/>
      <c r="B45" s="507"/>
      <c r="C45" s="548"/>
      <c r="D45" s="548"/>
      <c r="E45" s="548"/>
      <c r="F45" s="548"/>
      <c r="G45" s="548"/>
      <c r="H45" s="548"/>
      <c r="I45" s="548"/>
      <c r="J45" s="548"/>
      <c r="K45" s="548"/>
      <c r="L45" s="548"/>
      <c r="M45" s="509"/>
      <c r="N45" s="510" t="s">
        <v>311</v>
      </c>
      <c r="O45" s="511"/>
      <c r="P45" s="511"/>
      <c r="Q45" s="511"/>
      <c r="R45" s="511"/>
      <c r="S45" s="512"/>
    </row>
    <row r="46" spans="1:19" ht="15" customHeight="1" x14ac:dyDescent="0.25">
      <c r="A46" s="304"/>
      <c r="B46" s="507"/>
      <c r="C46" s="548"/>
      <c r="D46" s="548"/>
      <c r="E46" s="548"/>
      <c r="F46" s="548"/>
      <c r="G46" s="548"/>
      <c r="H46" s="548"/>
      <c r="I46" s="548"/>
      <c r="J46" s="548"/>
      <c r="K46" s="548"/>
      <c r="L46" s="548"/>
      <c r="M46" s="509"/>
      <c r="N46" s="510" t="s">
        <v>315</v>
      </c>
      <c r="O46" s="511"/>
      <c r="P46" s="511"/>
      <c r="Q46" s="511"/>
      <c r="R46" s="511"/>
      <c r="S46" s="512"/>
    </row>
    <row r="47" spans="1:19" ht="15" customHeight="1" x14ac:dyDescent="0.25">
      <c r="A47" s="304"/>
      <c r="B47" s="507"/>
      <c r="C47" s="548"/>
      <c r="D47" s="548"/>
      <c r="E47" s="548"/>
      <c r="F47" s="548"/>
      <c r="G47" s="548"/>
      <c r="H47" s="548"/>
      <c r="I47" s="548"/>
      <c r="J47" s="548"/>
      <c r="K47" s="548"/>
      <c r="L47" s="54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581</v>
      </c>
      <c r="C49" s="520"/>
      <c r="D49" s="520"/>
      <c r="E49" s="520"/>
      <c r="F49" s="520"/>
      <c r="G49" s="520"/>
      <c r="H49" s="520"/>
      <c r="I49" s="520"/>
      <c r="J49" s="520"/>
      <c r="K49" s="520"/>
      <c r="L49" s="520"/>
      <c r="M49" s="521"/>
      <c r="N49" s="522" t="s">
        <v>310</v>
      </c>
      <c r="O49" s="523"/>
      <c r="P49" s="523"/>
      <c r="Q49" s="523"/>
      <c r="R49" s="523"/>
      <c r="S49" s="524"/>
    </row>
    <row r="50" spans="1:19" ht="15" customHeight="1" x14ac:dyDescent="0.25">
      <c r="A50" s="304"/>
      <c r="B50" s="507"/>
      <c r="C50" s="548"/>
      <c r="D50" s="548"/>
      <c r="E50" s="548"/>
      <c r="F50" s="548"/>
      <c r="G50" s="548"/>
      <c r="H50" s="548"/>
      <c r="I50" s="548"/>
      <c r="J50" s="548"/>
      <c r="K50" s="548"/>
      <c r="L50" s="548"/>
      <c r="M50" s="509"/>
      <c r="N50" s="510" t="s">
        <v>311</v>
      </c>
      <c r="O50" s="511"/>
      <c r="P50" s="511"/>
      <c r="Q50" s="511"/>
      <c r="R50" s="511"/>
      <c r="S50" s="512"/>
    </row>
    <row r="51" spans="1:19" ht="15" customHeight="1" x14ac:dyDescent="0.25">
      <c r="A51" s="304"/>
      <c r="B51" s="507"/>
      <c r="C51" s="548"/>
      <c r="D51" s="548"/>
      <c r="E51" s="548"/>
      <c r="F51" s="548"/>
      <c r="G51" s="548"/>
      <c r="H51" s="548"/>
      <c r="I51" s="548"/>
      <c r="J51" s="548"/>
      <c r="K51" s="548"/>
      <c r="L51" s="548"/>
      <c r="M51" s="509"/>
      <c r="N51" s="510" t="s">
        <v>315</v>
      </c>
      <c r="O51" s="511"/>
      <c r="P51" s="511"/>
      <c r="Q51" s="511"/>
      <c r="R51" s="511"/>
      <c r="S51" s="512"/>
    </row>
    <row r="52" spans="1:19" ht="15" customHeight="1" x14ac:dyDescent="0.25">
      <c r="A52" s="304"/>
      <c r="B52" s="507"/>
      <c r="C52" s="548"/>
      <c r="D52" s="548"/>
      <c r="E52" s="548"/>
      <c r="F52" s="548"/>
      <c r="G52" s="548"/>
      <c r="H52" s="548"/>
      <c r="I52" s="548"/>
      <c r="J52" s="548"/>
      <c r="K52" s="548"/>
      <c r="L52" s="54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t="s">
        <v>582</v>
      </c>
      <c r="C54" s="548"/>
      <c r="D54" s="548"/>
      <c r="E54" s="548"/>
      <c r="F54" s="548"/>
      <c r="G54" s="548"/>
      <c r="H54" s="548"/>
      <c r="I54" s="548"/>
      <c r="J54" s="548"/>
      <c r="K54" s="548"/>
      <c r="L54" s="548"/>
      <c r="M54" s="509"/>
      <c r="N54" s="504" t="s">
        <v>322</v>
      </c>
      <c r="O54" s="505"/>
      <c r="P54" s="505"/>
      <c r="Q54" s="505"/>
      <c r="R54" s="505"/>
      <c r="S54" s="506"/>
    </row>
    <row r="55" spans="1:19" ht="15" customHeight="1" x14ac:dyDescent="0.25">
      <c r="A55" s="301"/>
      <c r="B55" s="507"/>
      <c r="C55" s="548"/>
      <c r="D55" s="548"/>
      <c r="E55" s="548"/>
      <c r="F55" s="548"/>
      <c r="G55" s="548"/>
      <c r="H55" s="548"/>
      <c r="I55" s="548"/>
      <c r="J55" s="548"/>
      <c r="K55" s="548"/>
      <c r="L55" s="548"/>
      <c r="M55" s="509"/>
      <c r="N55" s="510" t="s">
        <v>331</v>
      </c>
      <c r="O55" s="511"/>
      <c r="P55" s="511"/>
      <c r="Q55" s="511"/>
      <c r="R55" s="511"/>
      <c r="S55" s="512"/>
    </row>
    <row r="56" spans="1:19" ht="15" customHeight="1" x14ac:dyDescent="0.25">
      <c r="A56" s="301"/>
      <c r="B56" s="507"/>
      <c r="C56" s="548"/>
      <c r="D56" s="548"/>
      <c r="E56" s="548"/>
      <c r="F56" s="548"/>
      <c r="G56" s="548"/>
      <c r="H56" s="548"/>
      <c r="I56" s="548"/>
      <c r="J56" s="548"/>
      <c r="K56" s="548"/>
      <c r="L56" s="548"/>
      <c r="M56" s="509"/>
      <c r="N56" s="510"/>
      <c r="O56" s="511"/>
      <c r="P56" s="511"/>
      <c r="Q56" s="511"/>
      <c r="R56" s="511"/>
      <c r="S56" s="512"/>
    </row>
    <row r="57" spans="1:19" ht="15" customHeight="1" x14ac:dyDescent="0.25">
      <c r="A57" s="301"/>
      <c r="B57" s="507"/>
      <c r="C57" s="548"/>
      <c r="D57" s="548"/>
      <c r="E57" s="548"/>
      <c r="F57" s="548"/>
      <c r="G57" s="548"/>
      <c r="H57" s="548"/>
      <c r="I57" s="548"/>
      <c r="J57" s="548"/>
      <c r="K57" s="548"/>
      <c r="L57" s="54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583</v>
      </c>
      <c r="C59" s="520"/>
      <c r="D59" s="520"/>
      <c r="E59" s="520"/>
      <c r="F59" s="520"/>
      <c r="G59" s="520"/>
      <c r="H59" s="520"/>
      <c r="I59" s="520"/>
      <c r="J59" s="520"/>
      <c r="K59" s="520"/>
      <c r="L59" s="520"/>
      <c r="M59" s="521"/>
      <c r="N59" s="522" t="s">
        <v>324</v>
      </c>
      <c r="O59" s="523"/>
      <c r="P59" s="523"/>
      <c r="Q59" s="523"/>
      <c r="R59" s="523"/>
      <c r="S59" s="524"/>
    </row>
    <row r="60" spans="1:19" ht="15" customHeight="1" x14ac:dyDescent="0.25">
      <c r="A60" s="301"/>
      <c r="B60" s="507"/>
      <c r="C60" s="548"/>
      <c r="D60" s="548"/>
      <c r="E60" s="548"/>
      <c r="F60" s="548"/>
      <c r="G60" s="548"/>
      <c r="H60" s="548"/>
      <c r="I60" s="548"/>
      <c r="J60" s="548"/>
      <c r="K60" s="548"/>
      <c r="L60" s="548"/>
      <c r="M60" s="509"/>
      <c r="N60" s="510" t="s">
        <v>329</v>
      </c>
      <c r="O60" s="511"/>
      <c r="P60" s="511"/>
      <c r="Q60" s="511"/>
      <c r="R60" s="511"/>
      <c r="S60" s="512"/>
    </row>
    <row r="61" spans="1:19" ht="15" customHeight="1" x14ac:dyDescent="0.25">
      <c r="A61" s="301"/>
      <c r="B61" s="507"/>
      <c r="C61" s="548"/>
      <c r="D61" s="548"/>
      <c r="E61" s="548"/>
      <c r="F61" s="548"/>
      <c r="G61" s="548"/>
      <c r="H61" s="548"/>
      <c r="I61" s="548"/>
      <c r="J61" s="548"/>
      <c r="K61" s="548"/>
      <c r="L61" s="548"/>
      <c r="M61" s="509"/>
      <c r="N61" s="510" t="s">
        <v>331</v>
      </c>
      <c r="O61" s="511"/>
      <c r="P61" s="511"/>
      <c r="Q61" s="511"/>
      <c r="R61" s="511"/>
      <c r="S61" s="512"/>
    </row>
    <row r="62" spans="1:19" ht="15" customHeight="1" x14ac:dyDescent="0.25">
      <c r="A62" s="301"/>
      <c r="B62" s="507"/>
      <c r="C62" s="548"/>
      <c r="D62" s="548"/>
      <c r="E62" s="548"/>
      <c r="F62" s="548"/>
      <c r="G62" s="548"/>
      <c r="H62" s="548"/>
      <c r="I62" s="548"/>
      <c r="J62" s="548"/>
      <c r="K62" s="548"/>
      <c r="L62" s="54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584</v>
      </c>
      <c r="C64" s="520"/>
      <c r="D64" s="520"/>
      <c r="E64" s="520"/>
      <c r="F64" s="520"/>
      <c r="G64" s="520"/>
      <c r="H64" s="520"/>
      <c r="I64" s="520"/>
      <c r="J64" s="520"/>
      <c r="K64" s="520"/>
      <c r="L64" s="520"/>
      <c r="M64" s="521"/>
      <c r="N64" s="522" t="s">
        <v>325</v>
      </c>
      <c r="O64" s="523"/>
      <c r="P64" s="523"/>
      <c r="Q64" s="523"/>
      <c r="R64" s="523"/>
      <c r="S64" s="524"/>
    </row>
    <row r="65" spans="1:19" ht="15" customHeight="1" x14ac:dyDescent="0.25">
      <c r="A65" s="301"/>
      <c r="B65" s="507"/>
      <c r="C65" s="548"/>
      <c r="D65" s="548"/>
      <c r="E65" s="548"/>
      <c r="F65" s="548"/>
      <c r="G65" s="548"/>
      <c r="H65" s="548"/>
      <c r="I65" s="548"/>
      <c r="J65" s="548"/>
      <c r="K65" s="548"/>
      <c r="L65" s="548"/>
      <c r="M65" s="509"/>
      <c r="N65" s="510" t="s">
        <v>329</v>
      </c>
      <c r="O65" s="511"/>
      <c r="P65" s="511"/>
      <c r="Q65" s="511"/>
      <c r="R65" s="511"/>
      <c r="S65" s="512"/>
    </row>
    <row r="66" spans="1:19" ht="15" customHeight="1" x14ac:dyDescent="0.25">
      <c r="A66" s="301"/>
      <c r="B66" s="507"/>
      <c r="C66" s="548"/>
      <c r="D66" s="548"/>
      <c r="E66" s="548"/>
      <c r="F66" s="548"/>
      <c r="G66" s="548"/>
      <c r="H66" s="548"/>
      <c r="I66" s="548"/>
      <c r="J66" s="548"/>
      <c r="K66" s="548"/>
      <c r="L66" s="548"/>
      <c r="M66" s="509"/>
      <c r="N66" s="510" t="s">
        <v>331</v>
      </c>
      <c r="O66" s="511"/>
      <c r="P66" s="511"/>
      <c r="Q66" s="511"/>
      <c r="R66" s="511"/>
      <c r="S66" s="512"/>
    </row>
    <row r="67" spans="1:19" ht="15" customHeight="1" x14ac:dyDescent="0.25">
      <c r="A67" s="301"/>
      <c r="B67" s="507"/>
      <c r="C67" s="548"/>
      <c r="D67" s="548"/>
      <c r="E67" s="548"/>
      <c r="F67" s="548"/>
      <c r="G67" s="548"/>
      <c r="H67" s="548"/>
      <c r="I67" s="548"/>
      <c r="J67" s="548"/>
      <c r="K67" s="548"/>
      <c r="L67" s="548"/>
      <c r="M67" s="509"/>
      <c r="N67" s="510"/>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E1_LST!G32</f>
        <v>32</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32</v>
      </c>
      <c r="H72" s="349"/>
      <c r="I72" s="350"/>
      <c r="J72" s="334"/>
      <c r="K72" s="358"/>
      <c r="L72" s="558" t="s">
        <v>124</v>
      </c>
      <c r="M72" s="559"/>
      <c r="N72" s="559"/>
      <c r="O72" s="559"/>
      <c r="P72" s="559"/>
      <c r="Q72" s="559"/>
      <c r="R72" s="559"/>
      <c r="S72" s="560"/>
    </row>
    <row r="73" spans="1:19" ht="15" customHeight="1" x14ac:dyDescent="0.25">
      <c r="A73" s="301"/>
      <c r="B73" s="336" t="s">
        <v>124</v>
      </c>
      <c r="C73" s="337"/>
      <c r="D73" s="337"/>
      <c r="E73" s="337"/>
      <c r="F73" s="338"/>
      <c r="G73" s="534">
        <v>10</v>
      </c>
      <c r="H73" s="535"/>
      <c r="I73" s="536"/>
      <c r="J73" s="334"/>
      <c r="K73" s="358"/>
      <c r="L73" s="558" t="s">
        <v>151</v>
      </c>
      <c r="M73" s="559"/>
      <c r="N73" s="559"/>
      <c r="O73" s="559"/>
      <c r="P73" s="559"/>
      <c r="Q73" s="559"/>
      <c r="R73" s="559"/>
      <c r="S73" s="560"/>
    </row>
    <row r="74" spans="1:19" ht="15" customHeight="1" x14ac:dyDescent="0.25">
      <c r="A74" s="301"/>
      <c r="B74" s="336" t="s">
        <v>125</v>
      </c>
      <c r="C74" s="337"/>
      <c r="D74" s="337"/>
      <c r="E74" s="337"/>
      <c r="F74" s="338"/>
      <c r="G74" s="534">
        <v>12</v>
      </c>
      <c r="H74" s="535"/>
      <c r="I74" s="536"/>
      <c r="J74" s="334"/>
      <c r="K74" s="358"/>
      <c r="L74" s="558" t="s">
        <v>177</v>
      </c>
      <c r="M74" s="559"/>
      <c r="N74" s="559"/>
      <c r="O74" s="559"/>
      <c r="P74" s="559"/>
      <c r="Q74" s="559"/>
      <c r="R74" s="559"/>
      <c r="S74" s="560"/>
    </row>
    <row r="75" spans="1:19" ht="15" customHeight="1" x14ac:dyDescent="0.25">
      <c r="A75" s="301"/>
      <c r="B75" s="336" t="s">
        <v>126</v>
      </c>
      <c r="C75" s="337"/>
      <c r="D75" s="337"/>
      <c r="E75" s="337"/>
      <c r="F75" s="338"/>
      <c r="G75" s="534"/>
      <c r="H75" s="535"/>
      <c r="I75" s="536"/>
      <c r="J75" s="334"/>
      <c r="K75" s="358"/>
      <c r="L75" s="558" t="s">
        <v>178</v>
      </c>
      <c r="M75" s="559"/>
      <c r="N75" s="559"/>
      <c r="O75" s="559"/>
      <c r="P75" s="559"/>
      <c r="Q75" s="559"/>
      <c r="R75" s="559"/>
      <c r="S75" s="560"/>
    </row>
    <row r="76" spans="1:19" ht="15" customHeight="1" x14ac:dyDescent="0.25">
      <c r="A76" s="301"/>
      <c r="B76" s="336" t="s">
        <v>127</v>
      </c>
      <c r="C76" s="337"/>
      <c r="D76" s="337"/>
      <c r="E76" s="337"/>
      <c r="F76" s="338"/>
      <c r="G76" s="534">
        <v>8</v>
      </c>
      <c r="H76" s="535"/>
      <c r="I76" s="536"/>
      <c r="J76" s="334"/>
      <c r="K76" s="358"/>
      <c r="L76" s="558" t="s">
        <v>161</v>
      </c>
      <c r="M76" s="559"/>
      <c r="N76" s="559"/>
      <c r="O76" s="559"/>
      <c r="P76" s="559"/>
      <c r="Q76" s="559"/>
      <c r="R76" s="559"/>
      <c r="S76" s="560"/>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58" t="s">
        <v>150</v>
      </c>
      <c r="M81" s="559"/>
      <c r="N81" s="559"/>
      <c r="O81" s="559"/>
      <c r="P81" s="559"/>
      <c r="Q81" s="559"/>
      <c r="R81" s="559"/>
      <c r="S81" s="560"/>
    </row>
    <row r="82" spans="1:19" ht="15" customHeight="1" x14ac:dyDescent="0.25">
      <c r="A82" s="301"/>
      <c r="B82" s="336" t="s">
        <v>134</v>
      </c>
      <c r="C82" s="337"/>
      <c r="D82" s="337"/>
      <c r="E82" s="337"/>
      <c r="F82" s="338"/>
      <c r="G82" s="534">
        <v>2</v>
      </c>
      <c r="H82" s="535"/>
      <c r="I82" s="536"/>
      <c r="J82" s="334"/>
      <c r="K82" s="358"/>
      <c r="L82" s="558" t="s">
        <v>157</v>
      </c>
      <c r="M82" s="559"/>
      <c r="N82" s="559"/>
      <c r="O82" s="559"/>
      <c r="P82" s="559"/>
      <c r="Q82" s="559"/>
      <c r="R82" s="559"/>
      <c r="S82" s="560"/>
    </row>
    <row r="83" spans="1:19" ht="15" customHeight="1" x14ac:dyDescent="0.25">
      <c r="A83" s="301"/>
      <c r="B83" s="336" t="s">
        <v>135</v>
      </c>
      <c r="C83" s="337"/>
      <c r="D83" s="337"/>
      <c r="E83" s="337"/>
      <c r="F83" s="338"/>
      <c r="G83" s="534"/>
      <c r="H83" s="535"/>
      <c r="I83" s="536"/>
      <c r="J83" s="334"/>
      <c r="K83" s="358"/>
      <c r="L83" s="558" t="s">
        <v>177</v>
      </c>
      <c r="M83" s="559"/>
      <c r="N83" s="559"/>
      <c r="O83" s="559"/>
      <c r="P83" s="559"/>
      <c r="Q83" s="559"/>
      <c r="R83" s="559"/>
      <c r="S83" s="560"/>
    </row>
    <row r="84" spans="1:19" ht="15" customHeight="1" x14ac:dyDescent="0.25">
      <c r="A84" s="301"/>
      <c r="B84" s="369" t="s">
        <v>136</v>
      </c>
      <c r="C84" s="370"/>
      <c r="D84" s="370"/>
      <c r="E84" s="370"/>
      <c r="F84" s="371"/>
      <c r="G84" s="366">
        <f>E1_LST!H32</f>
        <v>168</v>
      </c>
      <c r="H84" s="367"/>
      <c r="I84" s="368"/>
      <c r="J84" s="334"/>
      <c r="K84" s="358"/>
      <c r="L84" s="558" t="s">
        <v>345</v>
      </c>
      <c r="M84" s="559"/>
      <c r="N84" s="559"/>
      <c r="O84" s="559"/>
      <c r="P84" s="559"/>
      <c r="Q84" s="559"/>
      <c r="R84" s="559"/>
      <c r="S84" s="560"/>
    </row>
    <row r="85" spans="1:19" ht="15" customHeight="1" x14ac:dyDescent="0.25">
      <c r="A85" s="301"/>
      <c r="B85" s="373" t="s">
        <v>206</v>
      </c>
      <c r="C85" s="374"/>
      <c r="D85" s="374"/>
      <c r="E85" s="374"/>
      <c r="F85" s="375"/>
      <c r="G85" s="348">
        <f>SUM(G84,G71)</f>
        <v>200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E1_LST!E32</f>
        <v>egzamin</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149</v>
      </c>
      <c r="C90" s="538"/>
      <c r="D90" s="538"/>
      <c r="E90" s="539"/>
      <c r="F90" s="540">
        <v>50</v>
      </c>
      <c r="G90" s="541"/>
      <c r="H90" s="541"/>
      <c r="I90" s="542"/>
      <c r="J90" s="311"/>
      <c r="K90" s="324"/>
      <c r="L90" s="315" t="s">
        <v>293</v>
      </c>
      <c r="M90" s="316"/>
      <c r="N90" s="316"/>
      <c r="O90" s="316"/>
      <c r="P90" s="316"/>
      <c r="Q90" s="316"/>
      <c r="R90" s="316"/>
      <c r="S90" s="317"/>
    </row>
    <row r="91" spans="1:19" ht="15" customHeight="1" x14ac:dyDescent="0.25">
      <c r="A91" s="307"/>
      <c r="B91" s="537" t="s">
        <v>197</v>
      </c>
      <c r="C91" s="538"/>
      <c r="D91" s="538"/>
      <c r="E91" s="539"/>
      <c r="F91" s="540">
        <v>50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98" customHeight="1" x14ac:dyDescent="0.25">
      <c r="A98" s="339"/>
      <c r="B98" s="543" t="s">
        <v>428</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6.5" customHeight="1" x14ac:dyDescent="0.25">
      <c r="A100" s="339"/>
      <c r="B100" s="543" t="s">
        <v>408</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95.25" customHeight="1" x14ac:dyDescent="0.25">
      <c r="A102" s="339"/>
      <c r="B102" s="543" t="s">
        <v>409</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nFiBElfYExeEEnuerBitEK5SvKjChfW2kIAfFrH6nKcbfcnEvSWBk7mMYGnTgO+D6YVR/z15AaDioG6Zj5H2yQ==" saltValue="IZQswCD95fgPNbBiWVgPk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54:S68" xr:uid="{00000000-0002-0000-1300-000004000000}">
      <formula1>KEK_E1</formula1>
    </dataValidation>
    <dataValidation type="list" allowBlank="1" showInputMessage="1" showErrorMessage="1" sqref="N34:S53" xr:uid="{00000000-0002-0000-1300-000005000000}">
      <formula1>KEU_E1</formula1>
    </dataValidation>
    <dataValidation type="list" allowBlank="1" showInputMessage="1" showErrorMessage="1" sqref="N14:S33" xr:uid="{00000000-0002-0000-1300-000006000000}">
      <formula1>KEW_E1</formula1>
    </dataValidation>
  </dataValidations>
  <hyperlinks>
    <hyperlink ref="O13" r:id="rId1" xr:uid="{8C73164A-E669-4102-997C-3BD193ECAB8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D5D5FF"/>
    <pageSetUpPr fitToPage="1"/>
  </sheetPr>
  <dimension ref="A1:S47"/>
  <sheetViews>
    <sheetView showGridLines="0" zoomScale="73" zoomScaleNormal="73"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E1_LST!B34</f>
        <v>Moduł E1/5</v>
      </c>
      <c r="D3" s="224"/>
      <c r="E3" s="224"/>
      <c r="F3" s="225"/>
      <c r="G3" s="3"/>
      <c r="H3" s="3"/>
      <c r="I3" s="3"/>
      <c r="J3" s="3"/>
      <c r="K3" s="3"/>
      <c r="L3" s="4"/>
      <c r="M3" s="4"/>
      <c r="N3" s="4"/>
      <c r="O3" s="4"/>
      <c r="P3" s="4"/>
      <c r="Q3" s="4"/>
    </row>
    <row r="4" spans="1:19" s="469" customFormat="1" ht="39.75" customHeight="1" thickBot="1" x14ac:dyDescent="0.3">
      <c r="A4" s="222" t="s">
        <v>93</v>
      </c>
      <c r="B4" s="222"/>
      <c r="C4" s="212" t="str">
        <f>E1_LST!C34</f>
        <v>Rozwój osobisty i kompetencje interpersonalne</v>
      </c>
      <c r="D4" s="213"/>
      <c r="E4" s="213"/>
      <c r="F4" s="213"/>
      <c r="G4" s="213"/>
      <c r="H4" s="213"/>
      <c r="I4" s="213"/>
      <c r="J4" s="214"/>
      <c r="K4" s="217" t="s">
        <v>94</v>
      </c>
      <c r="L4" s="217"/>
      <c r="M4" s="181">
        <f>E1_LST!D34</f>
        <v>4</v>
      </c>
      <c r="N4" s="215" t="s">
        <v>95</v>
      </c>
      <c r="O4" s="216"/>
      <c r="P4" s="209" t="str">
        <f>E1_LST!F34</f>
        <v>mgr S. Świergiel</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346</v>
      </c>
      <c r="H6" s="179" t="s">
        <v>99</v>
      </c>
      <c r="I6" s="40">
        <v>3</v>
      </c>
      <c r="J6" s="7" t="s">
        <v>291</v>
      </c>
      <c r="K6" s="471" t="s">
        <v>100</v>
      </c>
      <c r="L6" s="471"/>
      <c r="M6" s="233" t="s">
        <v>101</v>
      </c>
      <c r="N6" s="233"/>
      <c r="O6" s="181" t="s">
        <v>102</v>
      </c>
      <c r="P6" s="234" t="s">
        <v>103</v>
      </c>
      <c r="Q6" s="235"/>
      <c r="R6" s="181">
        <f>E1_LST!G34</f>
        <v>34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t="s">
        <v>431</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482</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44" customHeight="1" thickBot="1" x14ac:dyDescent="0.3">
      <c r="A22" s="479" t="s">
        <v>721</v>
      </c>
      <c r="B22" s="480"/>
      <c r="C22" s="480"/>
      <c r="D22" s="480"/>
      <c r="E22" s="480"/>
      <c r="F22" s="480" t="s">
        <v>722</v>
      </c>
      <c r="G22" s="480"/>
      <c r="H22" s="480"/>
      <c r="I22" s="480"/>
      <c r="J22" s="480"/>
      <c r="K22" s="480"/>
      <c r="L22" s="480" t="s">
        <v>723</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E1_LST!B34</f>
        <v>Moduł E1/5</v>
      </c>
      <c r="C26" s="260"/>
      <c r="D26" s="33" t="str">
        <f>E1_LST!B35</f>
        <v>Kurs 5.1.</v>
      </c>
      <c r="E26" s="103" t="str">
        <f>E1_LST!B34</f>
        <v>Moduł E1/5</v>
      </c>
      <c r="F26" s="267" t="str">
        <f>E1_LST!B36</f>
        <v>Kurs 5.2.</v>
      </c>
      <c r="G26" s="268"/>
      <c r="H26" s="275" t="str">
        <f>E1_LST!B34</f>
        <v>Moduł E1/5</v>
      </c>
      <c r="I26" s="276"/>
      <c r="J26" s="34" t="str">
        <f>E1_LST!B37</f>
        <v>Kurs 5.3.</v>
      </c>
      <c r="K26" s="283"/>
      <c r="L26" s="284"/>
      <c r="M26" s="283"/>
      <c r="N26" s="284"/>
      <c r="O26" s="285"/>
      <c r="P26" s="286"/>
      <c r="Q26" s="285"/>
      <c r="R26" s="287"/>
    </row>
    <row r="27" spans="1:19" s="104" customFormat="1" ht="59.25" customHeight="1" x14ac:dyDescent="0.25">
      <c r="A27" s="129" t="s">
        <v>111</v>
      </c>
      <c r="B27" s="379" t="str">
        <f>E1_LST!C35</f>
        <v>Autoprezentacja - warsztat</v>
      </c>
      <c r="C27" s="380"/>
      <c r="D27" s="381"/>
      <c r="E27" s="382" t="str">
        <f>E1_LST!C36</f>
        <v>Praca w zespole - warsztat</v>
      </c>
      <c r="F27" s="383"/>
      <c r="G27" s="384"/>
      <c r="H27" s="385" t="str">
        <f>E1_LST!C37</f>
        <v>Etyka w biznesie - warsztat</v>
      </c>
      <c r="I27" s="386"/>
      <c r="J27" s="387"/>
      <c r="K27" s="388"/>
      <c r="L27" s="389"/>
      <c r="M27" s="389"/>
      <c r="N27" s="390"/>
      <c r="O27" s="391"/>
      <c r="P27" s="392"/>
      <c r="Q27" s="392"/>
      <c r="R27" s="393"/>
    </row>
    <row r="28" spans="1:19" s="104" customFormat="1" ht="30" customHeight="1" thickBot="1" x14ac:dyDescent="0.3">
      <c r="A28" s="39" t="s">
        <v>112</v>
      </c>
      <c r="B28" s="261">
        <f>E1_LST!D35</f>
        <v>1</v>
      </c>
      <c r="C28" s="262"/>
      <c r="D28" s="263"/>
      <c r="E28" s="272">
        <f>E1_LST!D36</f>
        <v>1</v>
      </c>
      <c r="F28" s="273"/>
      <c r="G28" s="274"/>
      <c r="H28" s="280">
        <f>E1_LST!D37</f>
        <v>2</v>
      </c>
      <c r="I28" s="281"/>
      <c r="J28" s="282"/>
      <c r="K28" s="226"/>
      <c r="L28" s="227"/>
      <c r="M28" s="227"/>
      <c r="N28" s="228"/>
      <c r="O28" s="229"/>
      <c r="P28" s="230"/>
      <c r="Q28" s="230"/>
      <c r="R28" s="231"/>
    </row>
    <row r="29" spans="1:19" s="104" customFormat="1" ht="34.5" hidden="1" customHeight="1" thickBot="1" x14ac:dyDescent="0.3">
      <c r="A29" s="156"/>
      <c r="B29" s="157"/>
      <c r="C29" s="158" t="s">
        <v>452</v>
      </c>
      <c r="D29" s="159"/>
      <c r="E29" s="160"/>
      <c r="F29" s="161" t="s">
        <v>452</v>
      </c>
      <c r="G29" s="162"/>
      <c r="H29" s="163"/>
      <c r="I29" s="164" t="s">
        <v>452</v>
      </c>
      <c r="J29" s="165"/>
      <c r="K29" s="166"/>
      <c r="L29" s="167"/>
      <c r="M29" s="168"/>
      <c r="N29" s="169"/>
      <c r="O29" s="170"/>
      <c r="P29" s="171"/>
      <c r="Q29" s="172"/>
      <c r="R29" s="173"/>
    </row>
    <row r="30" spans="1:19" s="104" customFormat="1" x14ac:dyDescent="0.25"/>
    <row r="31" spans="1:19" s="104" customFormat="1" x14ac:dyDescent="0.25"/>
    <row r="32" spans="1:19" s="104" customFormat="1" x14ac:dyDescent="0.25"/>
    <row r="33" spans="1:18" s="104" customFormat="1" x14ac:dyDescent="0.25"/>
    <row r="34" spans="1:18" s="104" customFormat="1" x14ac:dyDescent="0.25"/>
    <row r="35" spans="1:18" s="104" customFormat="1" x14ac:dyDescent="0.25"/>
    <row r="36" spans="1:18" s="104" customFormat="1" x14ac:dyDescent="0.25"/>
    <row r="37" spans="1:18" s="104" customFormat="1" x14ac:dyDescent="0.25"/>
    <row r="38" spans="1:18" s="104" customFormat="1" x14ac:dyDescent="0.25"/>
    <row r="39" spans="1:18" s="104" customFormat="1" x14ac:dyDescent="0.25"/>
    <row r="40" spans="1:18" s="104" customFormat="1" x14ac:dyDescent="0.25"/>
    <row r="41" spans="1:18" s="104" customFormat="1" x14ac:dyDescent="0.25"/>
    <row r="42" spans="1:18" s="104" customFormat="1" x14ac:dyDescent="0.25"/>
    <row r="43" spans="1:18" s="104" customFormat="1" x14ac:dyDescent="0.25"/>
    <row r="44" spans="1:18" x14ac:dyDescent="0.25">
      <c r="A44" s="104"/>
      <c r="B44" s="104"/>
      <c r="C44" s="104"/>
      <c r="D44" s="104"/>
      <c r="E44" s="104"/>
      <c r="F44" s="104"/>
      <c r="G44" s="104"/>
      <c r="H44" s="104"/>
      <c r="I44" s="104"/>
      <c r="J44" s="104"/>
      <c r="K44" s="104"/>
      <c r="L44" s="104"/>
      <c r="M44" s="104"/>
      <c r="N44" s="104"/>
      <c r="O44" s="104"/>
      <c r="P44" s="104"/>
      <c r="Q44" s="104"/>
      <c r="R44" s="104"/>
    </row>
    <row r="45" spans="1:18" x14ac:dyDescent="0.25">
      <c r="A45" s="104"/>
      <c r="B45" s="104"/>
      <c r="C45" s="104"/>
      <c r="D45" s="104"/>
      <c r="E45" s="104"/>
      <c r="F45" s="104"/>
      <c r="G45" s="104"/>
      <c r="H45" s="104"/>
      <c r="I45" s="104"/>
      <c r="J45" s="104"/>
      <c r="K45" s="104"/>
      <c r="L45" s="104"/>
      <c r="M45" s="104"/>
      <c r="N45" s="104"/>
      <c r="O45" s="104"/>
      <c r="P45" s="104"/>
      <c r="Q45" s="104"/>
      <c r="R45" s="104"/>
    </row>
    <row r="46" spans="1:18" x14ac:dyDescent="0.25">
      <c r="A46" s="104"/>
      <c r="B46" s="104"/>
      <c r="C46" s="104"/>
      <c r="D46" s="104"/>
      <c r="E46" s="104"/>
      <c r="F46" s="104"/>
      <c r="G46" s="104"/>
      <c r="H46" s="104"/>
      <c r="I46" s="104"/>
      <c r="J46" s="104"/>
      <c r="K46" s="104"/>
      <c r="L46" s="104"/>
      <c r="M46" s="104"/>
      <c r="N46" s="104"/>
      <c r="O46" s="104"/>
      <c r="P46" s="104"/>
      <c r="Q46" s="104"/>
      <c r="R46" s="104"/>
    </row>
    <row r="47" spans="1:18" x14ac:dyDescent="0.25">
      <c r="A47" s="104"/>
      <c r="B47" s="104"/>
      <c r="C47" s="104"/>
      <c r="D47" s="104"/>
      <c r="E47" s="104"/>
      <c r="F47" s="104"/>
      <c r="G47" s="104"/>
      <c r="H47" s="104"/>
      <c r="I47" s="104"/>
      <c r="J47" s="104"/>
      <c r="K47" s="104"/>
      <c r="L47" s="104"/>
      <c r="M47" s="104"/>
      <c r="N47" s="104"/>
      <c r="O47" s="104"/>
      <c r="P47" s="104"/>
      <c r="Q47" s="104"/>
      <c r="R47" s="104"/>
    </row>
  </sheetData>
  <sheetProtection algorithmName="SHA-512" hashValue="0omBW25n5PfliPGRkGNxVFuDX6wdCOdeJl9e0Rofao2WTwQiqahDHUIRjr6qlNc7YvggjFq5LvelwTJWr3bU+A==" saltValue="5ELVFLJ/ckpDn7po4r84C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1" xr:uid="{063023E4-3EA5-457C-A905-49B50836CC84}"/>
    <hyperlink ref="C29" r:id="rId2" xr:uid="{94292A5E-C740-48B9-852B-B5601F66C0FE}"/>
    <hyperlink ref="I29" r:id="rId3" xr:uid="{C5A90400-6DC6-4090-B02F-F5736CFCE25D}"/>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E1_LST!B34</f>
        <v>Moduł E1/5</v>
      </c>
      <c r="B3" s="340"/>
      <c r="C3" s="340"/>
      <c r="D3" s="344" t="str">
        <f>E1_LST!C34</f>
        <v>Rozwój osobisty i kompetencje interpersonalne</v>
      </c>
      <c r="E3" s="345"/>
      <c r="F3" s="345"/>
      <c r="G3" s="345"/>
      <c r="H3" s="345"/>
      <c r="I3" s="346"/>
      <c r="J3" s="3"/>
      <c r="K3" s="3"/>
      <c r="L3" s="4"/>
      <c r="M3" s="4"/>
      <c r="N3" s="4"/>
      <c r="O3" s="4"/>
      <c r="P3" s="4"/>
      <c r="Q3" s="4"/>
      <c r="R3" s="4"/>
    </row>
    <row r="4" spans="1:19" ht="18.75" thickBot="1" x14ac:dyDescent="0.3">
      <c r="A4" s="295" t="s">
        <v>110</v>
      </c>
      <c r="B4" s="295"/>
      <c r="C4" s="295"/>
      <c r="D4" s="341" t="str">
        <f>E1_LST!B35</f>
        <v>Kurs 5.1.</v>
      </c>
      <c r="E4" s="342"/>
      <c r="F4" s="342"/>
      <c r="G4" s="342"/>
      <c r="H4" s="342"/>
      <c r="I4" s="343"/>
      <c r="J4" s="3"/>
      <c r="K4" s="3"/>
      <c r="L4" s="4"/>
      <c r="M4" s="4"/>
      <c r="N4" s="4"/>
      <c r="O4" s="4"/>
      <c r="P4" s="4"/>
      <c r="Q4" s="4"/>
      <c r="R4" s="4"/>
    </row>
    <row r="5" spans="1:19" ht="23.25" thickBot="1" x14ac:dyDescent="0.3">
      <c r="A5" s="296" t="s">
        <v>111</v>
      </c>
      <c r="B5" s="296"/>
      <c r="C5" s="296"/>
      <c r="D5" s="297" t="str">
        <f>E1_LST!C35</f>
        <v>Autoprezentacja - warsztat</v>
      </c>
      <c r="E5" s="297"/>
      <c r="F5" s="297"/>
      <c r="G5" s="297"/>
      <c r="H5" s="297"/>
      <c r="I5" s="297"/>
      <c r="J5" s="297"/>
      <c r="K5" s="297"/>
      <c r="L5" s="298" t="s">
        <v>94</v>
      </c>
      <c r="M5" s="298"/>
      <c r="N5" s="44">
        <f>E1_LST!D35</f>
        <v>1</v>
      </c>
      <c r="O5" s="298" t="s">
        <v>95</v>
      </c>
      <c r="P5" s="298"/>
      <c r="Q5" s="299" t="str">
        <f>E1_LST!F34</f>
        <v>mgr S. Świergiel</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(5)'!G6</f>
        <v>II</v>
      </c>
      <c r="H7" s="180" t="s">
        <v>99</v>
      </c>
      <c r="I7" s="40">
        <f>'M (5)'!I6</f>
        <v>3</v>
      </c>
      <c r="J7" s="234" t="s">
        <v>384</v>
      </c>
      <c r="K7" s="235"/>
      <c r="L7" s="482" t="s">
        <v>100</v>
      </c>
      <c r="M7" s="483"/>
      <c r="N7" s="7" t="s">
        <v>101</v>
      </c>
      <c r="O7" s="398" t="s">
        <v>102</v>
      </c>
      <c r="P7" s="398"/>
      <c r="Q7" s="306" t="s">
        <v>103</v>
      </c>
      <c r="R7" s="306"/>
      <c r="S7" s="45">
        <f>E1_LST!G35</f>
        <v>10</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585</v>
      </c>
      <c r="C14" s="502"/>
      <c r="D14" s="502"/>
      <c r="E14" s="502"/>
      <c r="F14" s="502"/>
      <c r="G14" s="502"/>
      <c r="H14" s="502"/>
      <c r="I14" s="502"/>
      <c r="J14" s="502"/>
      <c r="K14" s="502"/>
      <c r="L14" s="502"/>
      <c r="M14" s="503"/>
      <c r="N14" s="504" t="s">
        <v>299</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586</v>
      </c>
      <c r="C19" s="520"/>
      <c r="D19" s="520"/>
      <c r="E19" s="520"/>
      <c r="F19" s="520"/>
      <c r="G19" s="520"/>
      <c r="H19" s="520"/>
      <c r="I19" s="520"/>
      <c r="J19" s="520"/>
      <c r="K19" s="520"/>
      <c r="L19" s="520"/>
      <c r="M19" s="521"/>
      <c r="N19" s="522" t="s">
        <v>299</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587</v>
      </c>
      <c r="C24" s="520"/>
      <c r="D24" s="520"/>
      <c r="E24" s="520"/>
      <c r="F24" s="520"/>
      <c r="G24" s="520"/>
      <c r="H24" s="520"/>
      <c r="I24" s="520"/>
      <c r="J24" s="520"/>
      <c r="K24" s="520"/>
      <c r="L24" s="520"/>
      <c r="M24" s="521"/>
      <c r="N24" s="522" t="s">
        <v>295</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t="s">
        <v>303</v>
      </c>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588</v>
      </c>
      <c r="C34" s="502"/>
      <c r="D34" s="502"/>
      <c r="E34" s="502"/>
      <c r="F34" s="502"/>
      <c r="G34" s="502"/>
      <c r="H34" s="502"/>
      <c r="I34" s="502"/>
      <c r="J34" s="502"/>
      <c r="K34" s="502"/>
      <c r="L34" s="502"/>
      <c r="M34" s="503"/>
      <c r="N34" s="504" t="s">
        <v>311</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589</v>
      </c>
      <c r="C39" s="520"/>
      <c r="D39" s="520"/>
      <c r="E39" s="520"/>
      <c r="F39" s="520"/>
      <c r="G39" s="520"/>
      <c r="H39" s="520"/>
      <c r="I39" s="520"/>
      <c r="J39" s="520"/>
      <c r="K39" s="520"/>
      <c r="L39" s="520"/>
      <c r="M39" s="521"/>
      <c r="N39" s="522" t="s">
        <v>311</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312</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590</v>
      </c>
      <c r="C44" s="520"/>
      <c r="D44" s="520"/>
      <c r="E44" s="520"/>
      <c r="F44" s="520"/>
      <c r="G44" s="520"/>
      <c r="H44" s="520"/>
      <c r="I44" s="520"/>
      <c r="J44" s="520"/>
      <c r="K44" s="520"/>
      <c r="L44" s="520"/>
      <c r="M44" s="521"/>
      <c r="N44" s="522" t="s">
        <v>311</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314</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thickBot="1" x14ac:dyDescent="0.3">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00" t="s">
        <v>118</v>
      </c>
      <c r="B54" s="501" t="s">
        <v>591</v>
      </c>
      <c r="C54" s="502"/>
      <c r="D54" s="502"/>
      <c r="E54" s="502"/>
      <c r="F54" s="502"/>
      <c r="G54" s="502"/>
      <c r="H54" s="502"/>
      <c r="I54" s="502"/>
      <c r="J54" s="502"/>
      <c r="K54" s="502"/>
      <c r="L54" s="502"/>
      <c r="M54" s="503"/>
      <c r="N54" s="504" t="s">
        <v>325</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327</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740</v>
      </c>
      <c r="C59" s="520"/>
      <c r="D59" s="520"/>
      <c r="E59" s="520"/>
      <c r="F59" s="520"/>
      <c r="G59" s="520"/>
      <c r="H59" s="520"/>
      <c r="I59" s="520"/>
      <c r="J59" s="520"/>
      <c r="K59" s="520"/>
      <c r="L59" s="520"/>
      <c r="M59" s="521"/>
      <c r="N59" s="522" t="s">
        <v>323</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325</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592</v>
      </c>
      <c r="C64" s="520"/>
      <c r="D64" s="520"/>
      <c r="E64" s="520"/>
      <c r="F64" s="520"/>
      <c r="G64" s="520"/>
      <c r="H64" s="520"/>
      <c r="I64" s="520"/>
      <c r="J64" s="520"/>
      <c r="K64" s="520"/>
      <c r="L64" s="520"/>
      <c r="M64" s="521"/>
      <c r="N64" s="522" t="s">
        <v>325</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322</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t="s">
        <v>326</v>
      </c>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thickBot="1" x14ac:dyDescent="0.3">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E1_LST!G35</f>
        <v>10</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10</v>
      </c>
      <c r="H72" s="349"/>
      <c r="I72" s="350"/>
      <c r="J72" s="334"/>
      <c r="K72" s="358"/>
      <c r="L72" s="531" t="s">
        <v>155</v>
      </c>
      <c r="M72" s="532"/>
      <c r="N72" s="532"/>
      <c r="O72" s="532"/>
      <c r="P72" s="532"/>
      <c r="Q72" s="532"/>
      <c r="R72" s="532"/>
      <c r="S72" s="533"/>
    </row>
    <row r="73" spans="1:19" ht="15" customHeight="1" x14ac:dyDescent="0.25">
      <c r="A73" s="301"/>
      <c r="B73" s="336" t="s">
        <v>124</v>
      </c>
      <c r="C73" s="337"/>
      <c r="D73" s="337"/>
      <c r="E73" s="337"/>
      <c r="F73" s="338"/>
      <c r="G73" s="534">
        <v>2</v>
      </c>
      <c r="H73" s="535"/>
      <c r="I73" s="536"/>
      <c r="J73" s="334"/>
      <c r="K73" s="358"/>
      <c r="L73" s="531" t="s">
        <v>164</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124</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v>8</v>
      </c>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154</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E1_LST!H35</f>
        <v>15</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25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E1_LST!E35</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197</v>
      </c>
      <c r="C90" s="538"/>
      <c r="D90" s="538"/>
      <c r="E90" s="539"/>
      <c r="F90" s="540">
        <v>50</v>
      </c>
      <c r="G90" s="541"/>
      <c r="H90" s="541"/>
      <c r="I90" s="542"/>
      <c r="J90" s="311"/>
      <c r="K90" s="324"/>
      <c r="L90" s="315" t="s">
        <v>293</v>
      </c>
      <c r="M90" s="316"/>
      <c r="N90" s="316"/>
      <c r="O90" s="316"/>
      <c r="P90" s="316"/>
      <c r="Q90" s="316"/>
      <c r="R90" s="316"/>
      <c r="S90" s="317"/>
    </row>
    <row r="91" spans="1:19" ht="15" customHeight="1" x14ac:dyDescent="0.25">
      <c r="A91" s="307"/>
      <c r="B91" s="537" t="s">
        <v>159</v>
      </c>
      <c r="C91" s="538"/>
      <c r="D91" s="538"/>
      <c r="E91" s="539"/>
      <c r="F91" s="540">
        <v>50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00.5" customHeight="1" x14ac:dyDescent="0.25">
      <c r="A98" s="339"/>
      <c r="B98" s="552" t="s">
        <v>876</v>
      </c>
      <c r="C98" s="552"/>
      <c r="D98" s="552"/>
      <c r="E98" s="552"/>
      <c r="F98" s="552"/>
      <c r="G98" s="552"/>
      <c r="H98" s="552"/>
      <c r="I98" s="552"/>
      <c r="J98" s="552"/>
      <c r="K98" s="552"/>
      <c r="L98" s="552"/>
      <c r="M98" s="552"/>
      <c r="N98" s="552"/>
      <c r="O98" s="552"/>
      <c r="P98" s="552"/>
      <c r="Q98" s="552"/>
      <c r="R98" s="552"/>
      <c r="S98" s="553"/>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52" t="s">
        <v>877</v>
      </c>
      <c r="C100" s="552"/>
      <c r="D100" s="552"/>
      <c r="E100" s="552"/>
      <c r="F100" s="552"/>
      <c r="G100" s="552"/>
      <c r="H100" s="552"/>
      <c r="I100" s="552"/>
      <c r="J100" s="552"/>
      <c r="K100" s="552"/>
      <c r="L100" s="552"/>
      <c r="M100" s="552"/>
      <c r="N100" s="552"/>
      <c r="O100" s="552"/>
      <c r="P100" s="552"/>
      <c r="Q100" s="552"/>
      <c r="R100" s="552"/>
      <c r="S100" s="553"/>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43.5" customHeight="1" x14ac:dyDescent="0.25">
      <c r="A102" s="339"/>
      <c r="B102" s="552" t="s">
        <v>878</v>
      </c>
      <c r="C102" s="552"/>
      <c r="D102" s="552"/>
      <c r="E102" s="552"/>
      <c r="F102" s="552"/>
      <c r="G102" s="552"/>
      <c r="H102" s="552"/>
      <c r="I102" s="552"/>
      <c r="J102" s="552"/>
      <c r="K102" s="552"/>
      <c r="L102" s="552"/>
      <c r="M102" s="552"/>
      <c r="N102" s="552"/>
      <c r="O102" s="552"/>
      <c r="P102" s="552"/>
      <c r="Q102" s="552"/>
      <c r="R102" s="552"/>
      <c r="S102" s="553"/>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YedHfCckMo6w9XnzE3whAUJZjn5NC1t2EqzxOZsBvXpVlgZsxO2ZQebTUcOdHOaJ6QpJ/3kOjNLm+01KFY8BAw==" saltValue="Hwe14P6arpS/I5+F0Xx8r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54:S68" xr:uid="{00000000-0002-0000-1500-000004000000}">
      <formula1>KEK_E1</formula1>
    </dataValidation>
    <dataValidation type="list" allowBlank="1" showInputMessage="1" showErrorMessage="1" sqref="N34:S53" xr:uid="{00000000-0002-0000-1500-000005000000}">
      <formula1>KEU_E1</formula1>
    </dataValidation>
    <dataValidation type="list" allowBlank="1" showInputMessage="1" showErrorMessage="1" sqref="N14:S33" xr:uid="{00000000-0002-0000-1500-000006000000}">
      <formula1>KEW_E1</formula1>
    </dataValidation>
  </dataValidations>
  <hyperlinks>
    <hyperlink ref="O13" r:id="rId1" xr:uid="{DD1FD56B-8C55-48FD-A0BF-F06A5FDF4A7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E1_LST!B34</f>
        <v>Moduł E1/5</v>
      </c>
      <c r="B3" s="340"/>
      <c r="C3" s="340"/>
      <c r="D3" s="344" t="str">
        <f>E1_LST!C34</f>
        <v>Rozwój osobisty i kompetencje interpersonalne</v>
      </c>
      <c r="E3" s="345"/>
      <c r="F3" s="345"/>
      <c r="G3" s="345"/>
      <c r="H3" s="345"/>
      <c r="I3" s="346"/>
      <c r="J3" s="3"/>
      <c r="K3" s="3"/>
      <c r="L3" s="4"/>
      <c r="M3" s="4"/>
      <c r="N3" s="4"/>
      <c r="O3" s="4"/>
      <c r="P3" s="4"/>
      <c r="Q3" s="4"/>
      <c r="R3" s="4"/>
    </row>
    <row r="4" spans="1:19" ht="18.75" thickBot="1" x14ac:dyDescent="0.3">
      <c r="A4" s="295" t="s">
        <v>110</v>
      </c>
      <c r="B4" s="295"/>
      <c r="C4" s="295"/>
      <c r="D4" s="341" t="str">
        <f>E1_LST!B36</f>
        <v>Kurs 5.2.</v>
      </c>
      <c r="E4" s="342"/>
      <c r="F4" s="342"/>
      <c r="G4" s="342"/>
      <c r="H4" s="342"/>
      <c r="I4" s="343"/>
      <c r="J4" s="3"/>
      <c r="K4" s="3"/>
      <c r="L4" s="4"/>
      <c r="M4" s="4"/>
      <c r="N4" s="4"/>
      <c r="O4" s="4"/>
      <c r="P4" s="4"/>
      <c r="Q4" s="4"/>
      <c r="R4" s="4"/>
    </row>
    <row r="5" spans="1:19" ht="23.25" thickBot="1" x14ac:dyDescent="0.3">
      <c r="A5" s="296" t="s">
        <v>111</v>
      </c>
      <c r="B5" s="296"/>
      <c r="C5" s="296"/>
      <c r="D5" s="297" t="str">
        <f>E1_LST!C36</f>
        <v>Praca w zespole - warsztat</v>
      </c>
      <c r="E5" s="297"/>
      <c r="F5" s="297"/>
      <c r="G5" s="297"/>
      <c r="H5" s="297"/>
      <c r="I5" s="297"/>
      <c r="J5" s="297"/>
      <c r="K5" s="297"/>
      <c r="L5" s="298" t="s">
        <v>94</v>
      </c>
      <c r="M5" s="298"/>
      <c r="N5" s="44">
        <f>E1_LST!D36</f>
        <v>1</v>
      </c>
      <c r="O5" s="298" t="s">
        <v>95</v>
      </c>
      <c r="P5" s="298"/>
      <c r="Q5" s="299" t="str">
        <f>E1_LST!F34</f>
        <v>mgr S. Świergiel</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(5)'!G6</f>
        <v>II</v>
      </c>
      <c r="H7" s="180" t="s">
        <v>99</v>
      </c>
      <c r="I7" s="40">
        <f>'M (5)'!I6</f>
        <v>3</v>
      </c>
      <c r="J7" s="234" t="s">
        <v>384</v>
      </c>
      <c r="K7" s="235"/>
      <c r="L7" s="482" t="s">
        <v>100</v>
      </c>
      <c r="M7" s="483"/>
      <c r="N7" s="7" t="s">
        <v>101</v>
      </c>
      <c r="O7" s="398" t="s">
        <v>102</v>
      </c>
      <c r="P7" s="398"/>
      <c r="Q7" s="306" t="s">
        <v>103</v>
      </c>
      <c r="R7" s="306"/>
      <c r="S7" s="45">
        <f>E1_LST!G36</f>
        <v>10</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741</v>
      </c>
      <c r="C14" s="502"/>
      <c r="D14" s="502"/>
      <c r="E14" s="502"/>
      <c r="F14" s="502"/>
      <c r="G14" s="502"/>
      <c r="H14" s="502"/>
      <c r="I14" s="502"/>
      <c r="J14" s="502"/>
      <c r="K14" s="502"/>
      <c r="L14" s="502"/>
      <c r="M14" s="503"/>
      <c r="N14" s="504" t="s">
        <v>299</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593</v>
      </c>
      <c r="C19" s="520"/>
      <c r="D19" s="520"/>
      <c r="E19" s="520"/>
      <c r="F19" s="520"/>
      <c r="G19" s="520"/>
      <c r="H19" s="520"/>
      <c r="I19" s="520"/>
      <c r="J19" s="520"/>
      <c r="K19" s="520"/>
      <c r="L19" s="520"/>
      <c r="M19" s="521"/>
      <c r="N19" s="522" t="s">
        <v>299</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594</v>
      </c>
      <c r="C24" s="520"/>
      <c r="D24" s="520"/>
      <c r="E24" s="520"/>
      <c r="F24" s="520"/>
      <c r="G24" s="520"/>
      <c r="H24" s="520"/>
      <c r="I24" s="520"/>
      <c r="J24" s="520"/>
      <c r="K24" s="520"/>
      <c r="L24" s="520"/>
      <c r="M24" s="521"/>
      <c r="N24" s="522" t="s">
        <v>299</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595</v>
      </c>
      <c r="C34" s="502"/>
      <c r="D34" s="502"/>
      <c r="E34" s="502"/>
      <c r="F34" s="502"/>
      <c r="G34" s="502"/>
      <c r="H34" s="502"/>
      <c r="I34" s="502"/>
      <c r="J34" s="502"/>
      <c r="K34" s="502"/>
      <c r="L34" s="502"/>
      <c r="M34" s="503"/>
      <c r="N34" s="504" t="s">
        <v>313</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596</v>
      </c>
      <c r="C39" s="520"/>
      <c r="D39" s="520"/>
      <c r="E39" s="520"/>
      <c r="F39" s="520"/>
      <c r="G39" s="520"/>
      <c r="H39" s="520"/>
      <c r="I39" s="520"/>
      <c r="J39" s="520"/>
      <c r="K39" s="520"/>
      <c r="L39" s="520"/>
      <c r="M39" s="521"/>
      <c r="N39" s="522" t="s">
        <v>311</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597</v>
      </c>
      <c r="C44" s="520"/>
      <c r="D44" s="520"/>
      <c r="E44" s="520"/>
      <c r="F44" s="520"/>
      <c r="G44" s="520"/>
      <c r="H44" s="520"/>
      <c r="I44" s="520"/>
      <c r="J44" s="520"/>
      <c r="K44" s="520"/>
      <c r="L44" s="520"/>
      <c r="M44" s="521"/>
      <c r="N44" s="522" t="s">
        <v>313</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316</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598</v>
      </c>
      <c r="C49" s="520"/>
      <c r="D49" s="520"/>
      <c r="E49" s="520"/>
      <c r="F49" s="520"/>
      <c r="G49" s="520"/>
      <c r="H49" s="520"/>
      <c r="I49" s="520"/>
      <c r="J49" s="520"/>
      <c r="K49" s="520"/>
      <c r="L49" s="520"/>
      <c r="M49" s="521"/>
      <c r="N49" s="522" t="s">
        <v>312</v>
      </c>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t="s">
        <v>314</v>
      </c>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t="s">
        <v>599</v>
      </c>
      <c r="C54" s="508"/>
      <c r="D54" s="508"/>
      <c r="E54" s="508"/>
      <c r="F54" s="508"/>
      <c r="G54" s="508"/>
      <c r="H54" s="508"/>
      <c r="I54" s="508"/>
      <c r="J54" s="508"/>
      <c r="K54" s="508"/>
      <c r="L54" s="508"/>
      <c r="M54" s="509"/>
      <c r="N54" s="504" t="s">
        <v>325</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332</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600</v>
      </c>
      <c r="C59" s="520"/>
      <c r="D59" s="520"/>
      <c r="E59" s="520"/>
      <c r="F59" s="520"/>
      <c r="G59" s="520"/>
      <c r="H59" s="520"/>
      <c r="I59" s="520"/>
      <c r="J59" s="520"/>
      <c r="K59" s="520"/>
      <c r="L59" s="520"/>
      <c r="M59" s="521"/>
      <c r="N59" s="522" t="s">
        <v>325</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328</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601</v>
      </c>
      <c r="C64" s="520"/>
      <c r="D64" s="520"/>
      <c r="E64" s="520"/>
      <c r="F64" s="520"/>
      <c r="G64" s="520"/>
      <c r="H64" s="520"/>
      <c r="I64" s="520"/>
      <c r="J64" s="520"/>
      <c r="K64" s="520"/>
      <c r="L64" s="520"/>
      <c r="M64" s="521"/>
      <c r="N64" s="522" t="s">
        <v>324</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322</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E1_LST!G36</f>
        <v>10</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10</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2</v>
      </c>
      <c r="H73" s="535"/>
      <c r="I73" s="536"/>
      <c r="J73" s="334"/>
      <c r="K73" s="358"/>
      <c r="L73" s="531" t="s">
        <v>165</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175</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155</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v>8</v>
      </c>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154</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E1_LST!H36</f>
        <v>15</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25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E1_LST!E36</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165</v>
      </c>
      <c r="C90" s="538"/>
      <c r="D90" s="538"/>
      <c r="E90" s="539"/>
      <c r="F90" s="540">
        <v>100</v>
      </c>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09.5" customHeight="1" x14ac:dyDescent="0.25">
      <c r="A98" s="339"/>
      <c r="B98" s="543" t="s">
        <v>478</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66" customHeight="1" x14ac:dyDescent="0.25">
      <c r="A100" s="339"/>
      <c r="B100" s="543" t="s">
        <v>479</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54" customHeight="1" x14ac:dyDescent="0.25">
      <c r="A102" s="339"/>
      <c r="B102" s="543" t="s">
        <v>480</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wgDItAsHrljgWspmYDT+xA78SVguKIMNHwqu12gVWjpye7DHQZKObBHurYn1KCanuW+0wwRd8Fr5Q7rNXUblag==" saltValue="LJiDmAi+9m6o0uyzDppMz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600-000000000000}">
      <formula1>PRAC_STUD</formula1>
    </dataValidation>
    <dataValidation type="list" allowBlank="1" showInputMessage="1" showErrorMessage="1" sqref="L72:L79" xr:uid="{00000000-0002-0000-1600-000001000000}">
      <formula1>METODY</formula1>
    </dataValidation>
    <dataValidation type="list" allowBlank="1" showInputMessage="1" showErrorMessage="1" sqref="L7" xr:uid="{00000000-0002-0000-1600-000002000000}">
      <formula1>STATUS</formula1>
    </dataValidation>
    <dataValidation type="list" allowBlank="1" showInputMessage="1" showErrorMessage="1" sqref="B90:E94" xr:uid="{00000000-0002-0000-1600-000003000000}">
      <formula1>ZAL</formula1>
    </dataValidation>
    <dataValidation type="list" allowBlank="1" showInputMessage="1" showErrorMessage="1" sqref="N54:S68" xr:uid="{00000000-0002-0000-1600-000004000000}">
      <formula1>KEK_E1</formula1>
    </dataValidation>
    <dataValidation type="list" allowBlank="1" showInputMessage="1" showErrorMessage="1" sqref="N34:S53" xr:uid="{00000000-0002-0000-1600-000005000000}">
      <formula1>KEU_E1</formula1>
    </dataValidation>
    <dataValidation type="list" allowBlank="1" showInputMessage="1" showErrorMessage="1" sqref="N14:S33" xr:uid="{00000000-0002-0000-1600-000006000000}">
      <formula1>KEW_E1</formula1>
    </dataValidation>
  </dataValidations>
  <hyperlinks>
    <hyperlink ref="O13" r:id="rId1" xr:uid="{D6D5D76D-FB97-4395-9761-CF70AB3EF82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E1_LST!B34</f>
        <v>Moduł E1/5</v>
      </c>
      <c r="B3" s="340"/>
      <c r="C3" s="340"/>
      <c r="D3" s="344" t="str">
        <f>E1_LST!C34</f>
        <v>Rozwój osobisty i kompetencje interpersonalne</v>
      </c>
      <c r="E3" s="345"/>
      <c r="F3" s="345"/>
      <c r="G3" s="345"/>
      <c r="H3" s="345"/>
      <c r="I3" s="346"/>
      <c r="J3" s="3"/>
      <c r="K3" s="3"/>
      <c r="L3" s="4"/>
      <c r="M3" s="4"/>
      <c r="N3" s="4"/>
      <c r="O3" s="4"/>
      <c r="P3" s="4"/>
      <c r="Q3" s="4"/>
      <c r="R3" s="4"/>
    </row>
    <row r="4" spans="1:19" ht="18.75" thickBot="1" x14ac:dyDescent="0.3">
      <c r="A4" s="295" t="s">
        <v>110</v>
      </c>
      <c r="B4" s="295"/>
      <c r="C4" s="295"/>
      <c r="D4" s="341" t="str">
        <f>E1_LST!B37</f>
        <v>Kurs 5.3.</v>
      </c>
      <c r="E4" s="342"/>
      <c r="F4" s="342"/>
      <c r="G4" s="342"/>
      <c r="H4" s="342"/>
      <c r="I4" s="343"/>
      <c r="J4" s="3"/>
      <c r="K4" s="3"/>
      <c r="L4" s="4"/>
      <c r="M4" s="4"/>
      <c r="N4" s="4"/>
      <c r="O4" s="4"/>
      <c r="P4" s="4"/>
      <c r="Q4" s="4"/>
      <c r="R4" s="4"/>
    </row>
    <row r="5" spans="1:19" ht="23.25" thickBot="1" x14ac:dyDescent="0.3">
      <c r="A5" s="296" t="s">
        <v>111</v>
      </c>
      <c r="B5" s="296"/>
      <c r="C5" s="296"/>
      <c r="D5" s="297" t="str">
        <f>E1_LST!C37</f>
        <v>Etyka w biznesie - warsztat</v>
      </c>
      <c r="E5" s="297"/>
      <c r="F5" s="297"/>
      <c r="G5" s="297"/>
      <c r="H5" s="297"/>
      <c r="I5" s="297"/>
      <c r="J5" s="297"/>
      <c r="K5" s="297"/>
      <c r="L5" s="298" t="s">
        <v>94</v>
      </c>
      <c r="M5" s="298"/>
      <c r="N5" s="44">
        <f>E1_LST!D37</f>
        <v>2</v>
      </c>
      <c r="O5" s="298" t="s">
        <v>95</v>
      </c>
      <c r="P5" s="298"/>
      <c r="Q5" s="299" t="str">
        <f>E1_LST!F34</f>
        <v>mgr S. Świergiel</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(5)'!G6</f>
        <v>II</v>
      </c>
      <c r="H7" s="180" t="s">
        <v>99</v>
      </c>
      <c r="I7" s="40">
        <f>'M (5)'!I6</f>
        <v>3</v>
      </c>
      <c r="J7" s="234" t="s">
        <v>384</v>
      </c>
      <c r="K7" s="235"/>
      <c r="L7" s="482" t="s">
        <v>100</v>
      </c>
      <c r="M7" s="483"/>
      <c r="N7" s="7" t="s">
        <v>101</v>
      </c>
      <c r="O7" s="398" t="s">
        <v>102</v>
      </c>
      <c r="P7" s="398"/>
      <c r="Q7" s="306" t="s">
        <v>103</v>
      </c>
      <c r="R7" s="306"/>
      <c r="S7" s="45">
        <f>E1_LST!G37</f>
        <v>14</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602</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304</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t="s">
        <v>305</v>
      </c>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724</v>
      </c>
      <c r="C19" s="520"/>
      <c r="D19" s="520"/>
      <c r="E19" s="520"/>
      <c r="F19" s="520"/>
      <c r="G19" s="520"/>
      <c r="H19" s="520"/>
      <c r="I19" s="520"/>
      <c r="J19" s="520"/>
      <c r="K19" s="520"/>
      <c r="L19" s="520"/>
      <c r="M19" s="521"/>
      <c r="N19" s="522" t="s">
        <v>304</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305</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603</v>
      </c>
      <c r="C34" s="502"/>
      <c r="D34" s="502"/>
      <c r="E34" s="502"/>
      <c r="F34" s="502"/>
      <c r="G34" s="502"/>
      <c r="H34" s="502"/>
      <c r="I34" s="502"/>
      <c r="J34" s="502"/>
      <c r="K34" s="502"/>
      <c r="L34" s="502"/>
      <c r="M34" s="503"/>
      <c r="N34" s="504" t="s">
        <v>310</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314</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604</v>
      </c>
      <c r="C39" s="520"/>
      <c r="D39" s="520"/>
      <c r="E39" s="520"/>
      <c r="F39" s="520"/>
      <c r="G39" s="520"/>
      <c r="H39" s="520"/>
      <c r="I39" s="520"/>
      <c r="J39" s="520"/>
      <c r="K39" s="520"/>
      <c r="L39" s="520"/>
      <c r="M39" s="521"/>
      <c r="N39" s="522" t="s">
        <v>310</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314</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605</v>
      </c>
      <c r="C54" s="502"/>
      <c r="D54" s="502"/>
      <c r="E54" s="502"/>
      <c r="F54" s="502"/>
      <c r="G54" s="502"/>
      <c r="H54" s="502"/>
      <c r="I54" s="502"/>
      <c r="J54" s="502"/>
      <c r="K54" s="502"/>
      <c r="L54" s="502"/>
      <c r="M54" s="503"/>
      <c r="N54" s="504" t="s">
        <v>326</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332</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E1_LST!G37</f>
        <v>14</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14</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2</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158</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175</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t="s">
        <v>181</v>
      </c>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v>9</v>
      </c>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3</v>
      </c>
      <c r="H82" s="535"/>
      <c r="I82" s="536"/>
      <c r="J82" s="334"/>
      <c r="K82" s="358"/>
      <c r="L82" s="531" t="s">
        <v>154</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157</v>
      </c>
      <c r="M83" s="532"/>
      <c r="N83" s="532"/>
      <c r="O83" s="532"/>
      <c r="P83" s="532"/>
      <c r="Q83" s="532"/>
      <c r="R83" s="532"/>
      <c r="S83" s="533"/>
    </row>
    <row r="84" spans="1:19" ht="15" customHeight="1" x14ac:dyDescent="0.25">
      <c r="A84" s="301"/>
      <c r="B84" s="369" t="s">
        <v>136</v>
      </c>
      <c r="C84" s="370"/>
      <c r="D84" s="370"/>
      <c r="E84" s="370"/>
      <c r="F84" s="371"/>
      <c r="G84" s="366">
        <f>E1_LST!H37</f>
        <v>36</v>
      </c>
      <c r="H84" s="367"/>
      <c r="I84" s="368"/>
      <c r="J84" s="334"/>
      <c r="K84" s="358"/>
      <c r="L84" s="531" t="s">
        <v>160</v>
      </c>
      <c r="M84" s="532"/>
      <c r="N84" s="532"/>
      <c r="O84" s="532"/>
      <c r="P84" s="532"/>
      <c r="Q84" s="532"/>
      <c r="R84" s="532"/>
      <c r="S84" s="533"/>
    </row>
    <row r="85" spans="1:19" ht="15" customHeight="1" x14ac:dyDescent="0.25">
      <c r="A85" s="301"/>
      <c r="B85" s="373" t="s">
        <v>206</v>
      </c>
      <c r="C85" s="374"/>
      <c r="D85" s="374"/>
      <c r="E85" s="374"/>
      <c r="F85" s="375"/>
      <c r="G85" s="348">
        <f>SUM(G84,G71)</f>
        <v>50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E1_LST!E37</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159</v>
      </c>
      <c r="C90" s="538"/>
      <c r="D90" s="538"/>
      <c r="E90" s="539"/>
      <c r="F90" s="540">
        <v>20</v>
      </c>
      <c r="G90" s="541"/>
      <c r="H90" s="541"/>
      <c r="I90" s="542"/>
      <c r="J90" s="311"/>
      <c r="K90" s="324"/>
      <c r="L90" s="315" t="s">
        <v>293</v>
      </c>
      <c r="M90" s="316"/>
      <c r="N90" s="316"/>
      <c r="O90" s="316"/>
      <c r="P90" s="316"/>
      <c r="Q90" s="316"/>
      <c r="R90" s="316"/>
      <c r="S90" s="317"/>
    </row>
    <row r="91" spans="1:19" ht="15" customHeight="1" x14ac:dyDescent="0.25">
      <c r="A91" s="307"/>
      <c r="B91" s="537" t="s">
        <v>165</v>
      </c>
      <c r="C91" s="538"/>
      <c r="D91" s="538"/>
      <c r="E91" s="539"/>
      <c r="F91" s="540">
        <v>30</v>
      </c>
      <c r="G91" s="541"/>
      <c r="H91" s="541"/>
      <c r="I91" s="542"/>
      <c r="J91" s="311"/>
      <c r="K91" s="324"/>
      <c r="L91" s="315" t="s">
        <v>143</v>
      </c>
      <c r="M91" s="316"/>
      <c r="N91" s="316"/>
      <c r="O91" s="316"/>
      <c r="P91" s="316"/>
      <c r="Q91" s="316"/>
      <c r="R91" s="316"/>
      <c r="S91" s="317"/>
    </row>
    <row r="92" spans="1:19" ht="15" customHeight="1" x14ac:dyDescent="0.25">
      <c r="A92" s="307"/>
      <c r="B92" s="537" t="s">
        <v>342</v>
      </c>
      <c r="C92" s="538"/>
      <c r="D92" s="538"/>
      <c r="E92" s="539"/>
      <c r="F92" s="540">
        <v>30</v>
      </c>
      <c r="G92" s="541"/>
      <c r="H92" s="541"/>
      <c r="I92" s="542"/>
      <c r="J92" s="311"/>
      <c r="K92" s="324"/>
      <c r="L92" s="315" t="s">
        <v>294</v>
      </c>
      <c r="M92" s="316"/>
      <c r="N92" s="316"/>
      <c r="O92" s="316"/>
      <c r="P92" s="316"/>
      <c r="Q92" s="316"/>
      <c r="R92" s="316"/>
      <c r="S92" s="317"/>
    </row>
    <row r="93" spans="1:19" ht="15" customHeight="1" x14ac:dyDescent="0.25">
      <c r="A93" s="307"/>
      <c r="B93" s="537" t="s">
        <v>170</v>
      </c>
      <c r="C93" s="538"/>
      <c r="D93" s="538"/>
      <c r="E93" s="539"/>
      <c r="F93" s="540">
        <v>20</v>
      </c>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146</v>
      </c>
      <c r="C97" s="327"/>
      <c r="D97" s="327"/>
      <c r="E97" s="327"/>
      <c r="F97" s="327"/>
      <c r="G97" s="327"/>
      <c r="H97" s="327"/>
      <c r="I97" s="327"/>
      <c r="J97" s="327"/>
      <c r="K97" s="327"/>
      <c r="L97" s="327"/>
      <c r="M97" s="327"/>
      <c r="N97" s="327"/>
      <c r="O97" s="327"/>
      <c r="P97" s="327"/>
      <c r="Q97" s="327"/>
      <c r="R97" s="327"/>
      <c r="S97" s="328"/>
    </row>
    <row r="98" spans="1:19" ht="86.25" customHeight="1" x14ac:dyDescent="0.25">
      <c r="A98" s="339"/>
      <c r="B98" s="543" t="s">
        <v>481</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66.75" customHeight="1" x14ac:dyDescent="0.25">
      <c r="A100" s="339"/>
      <c r="B100" s="543" t="s">
        <v>394</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39.75" customHeight="1" x14ac:dyDescent="0.25">
      <c r="A102" s="339"/>
      <c r="B102" s="543" t="s">
        <v>395</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Ct+JMQAw8wb/WgOH9TyJONgOvYFxWMGgmcXtOqAxplbn1usRBLPc4ZkAOpWrUYiv+1foP/SdvlooHYua28e6kA==" saltValue="XSnETvPfiAGffXUSFVUYz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54:S68" xr:uid="{00000000-0002-0000-1700-000004000000}">
      <formula1>KEK_E1</formula1>
    </dataValidation>
    <dataValidation type="list" allowBlank="1" showInputMessage="1" showErrorMessage="1" sqref="N34:S53" xr:uid="{00000000-0002-0000-1700-000005000000}">
      <formula1>KEU_E1</formula1>
    </dataValidation>
    <dataValidation type="list" allowBlank="1" showInputMessage="1" showErrorMessage="1" sqref="N14:S33" xr:uid="{00000000-0002-0000-1700-000006000000}">
      <formula1>KEW_E1</formula1>
    </dataValidation>
  </dataValidations>
  <hyperlinks>
    <hyperlink ref="O13" r:id="rId1" xr:uid="{41462CAF-D6FF-4F46-B1F0-E0841466DD4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D5D5FF"/>
    <pageSetUpPr fitToPage="1"/>
  </sheetPr>
  <dimension ref="A1:S54"/>
  <sheetViews>
    <sheetView showGridLines="0" zoomScale="73" zoomScaleNormal="73"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E1_LST!B38</f>
        <v>Moduł E1/6</v>
      </c>
      <c r="D3" s="224"/>
      <c r="E3" s="224"/>
      <c r="F3" s="225"/>
      <c r="G3" s="3"/>
      <c r="H3" s="3"/>
      <c r="I3" s="3"/>
      <c r="J3" s="3"/>
      <c r="K3" s="3"/>
      <c r="L3" s="4"/>
      <c r="M3" s="4"/>
      <c r="N3" s="4"/>
      <c r="O3" s="4"/>
      <c r="P3" s="4"/>
      <c r="Q3" s="4"/>
    </row>
    <row r="4" spans="1:19" s="469" customFormat="1" ht="39.75" customHeight="1" thickBot="1" x14ac:dyDescent="0.3">
      <c r="A4" s="222" t="s">
        <v>93</v>
      </c>
      <c r="B4" s="222"/>
      <c r="C4" s="212" t="str">
        <f>E1_LST!C38</f>
        <v>Ekonomia Stosowana</v>
      </c>
      <c r="D4" s="213"/>
      <c r="E4" s="213"/>
      <c r="F4" s="213"/>
      <c r="G4" s="213"/>
      <c r="H4" s="213"/>
      <c r="I4" s="213"/>
      <c r="J4" s="214"/>
      <c r="K4" s="217" t="s">
        <v>94</v>
      </c>
      <c r="L4" s="217"/>
      <c r="M4" s="181">
        <f>E1_LST!D38</f>
        <v>18</v>
      </c>
      <c r="N4" s="215" t="s">
        <v>95</v>
      </c>
      <c r="O4" s="216"/>
      <c r="P4" s="209" t="str">
        <f>E1_LST!F38</f>
        <v>dr D. Majewska-Bielecka</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346</v>
      </c>
      <c r="H6" s="179" t="s">
        <v>99</v>
      </c>
      <c r="I6" s="40">
        <v>3</v>
      </c>
      <c r="J6" s="7" t="s">
        <v>291</v>
      </c>
      <c r="K6" s="471" t="s">
        <v>100</v>
      </c>
      <c r="L6" s="471"/>
      <c r="M6" s="233" t="s">
        <v>101</v>
      </c>
      <c r="N6" s="233"/>
      <c r="O6" s="181" t="s">
        <v>102</v>
      </c>
      <c r="P6" s="234" t="s">
        <v>103</v>
      </c>
      <c r="Q6" s="235"/>
      <c r="R6" s="181">
        <f>E1_LST!G38</f>
        <v>94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t="s">
        <v>399</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400</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55.25" customHeight="1" thickBot="1" x14ac:dyDescent="0.3">
      <c r="A22" s="479" t="s">
        <v>744</v>
      </c>
      <c r="B22" s="480"/>
      <c r="C22" s="480"/>
      <c r="D22" s="480"/>
      <c r="E22" s="480"/>
      <c r="F22" s="480" t="s">
        <v>526</v>
      </c>
      <c r="G22" s="480"/>
      <c r="H22" s="480"/>
      <c r="I22" s="480"/>
      <c r="J22" s="480"/>
      <c r="K22" s="480"/>
      <c r="L22" s="480" t="s">
        <v>527</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E1_LST!B38</f>
        <v>Moduł E1/6</v>
      </c>
      <c r="C26" s="260"/>
      <c r="D26" s="33" t="str">
        <f>E1_LST!B39</f>
        <v>Kurs 6.1.</v>
      </c>
      <c r="E26" s="103" t="str">
        <f>E1_LST!B38</f>
        <v>Moduł E1/6</v>
      </c>
      <c r="F26" s="267" t="str">
        <f>E1_LST!B40</f>
        <v>Kurs 6.2.</v>
      </c>
      <c r="G26" s="268"/>
      <c r="H26" s="275" t="str">
        <f>E1_LST!B38</f>
        <v>Moduł E1/6</v>
      </c>
      <c r="I26" s="276"/>
      <c r="J26" s="34" t="str">
        <f>E1_LST!B41</f>
        <v>Kurs 6.3.</v>
      </c>
      <c r="K26" s="283"/>
      <c r="L26" s="284"/>
      <c r="M26" s="283"/>
      <c r="N26" s="284"/>
      <c r="O26" s="285"/>
      <c r="P26" s="286"/>
      <c r="Q26" s="285"/>
      <c r="R26" s="287"/>
    </row>
    <row r="27" spans="1:19" s="104" customFormat="1" ht="59.25" customHeight="1" x14ac:dyDescent="0.25">
      <c r="A27" s="129" t="s">
        <v>111</v>
      </c>
      <c r="B27" s="379" t="str">
        <f>E1_LST!C39</f>
        <v>Makroekonomia</v>
      </c>
      <c r="C27" s="380"/>
      <c r="D27" s="381"/>
      <c r="E27" s="382" t="str">
        <f>E1_LST!C40</f>
        <v>Mikroekonomia</v>
      </c>
      <c r="F27" s="383"/>
      <c r="G27" s="384"/>
      <c r="H27" s="385" t="str">
        <f>E1_LST!C41</f>
        <v>Współczesna polityka ekonomiczna</v>
      </c>
      <c r="I27" s="386"/>
      <c r="J27" s="387"/>
      <c r="K27" s="388"/>
      <c r="L27" s="389"/>
      <c r="M27" s="389"/>
      <c r="N27" s="390"/>
      <c r="O27" s="391"/>
      <c r="P27" s="392"/>
      <c r="Q27" s="392"/>
      <c r="R27" s="393"/>
    </row>
    <row r="28" spans="1:19" s="104" customFormat="1" ht="30" customHeight="1" thickBot="1" x14ac:dyDescent="0.3">
      <c r="A28" s="39" t="s">
        <v>112</v>
      </c>
      <c r="B28" s="261">
        <f>E1_LST!D39</f>
        <v>7</v>
      </c>
      <c r="C28" s="262"/>
      <c r="D28" s="263"/>
      <c r="E28" s="272">
        <f>E1_LST!D40</f>
        <v>7</v>
      </c>
      <c r="F28" s="273"/>
      <c r="G28" s="274"/>
      <c r="H28" s="280">
        <f>E1_LST!D41</f>
        <v>4</v>
      </c>
      <c r="I28" s="281"/>
      <c r="J28" s="282"/>
      <c r="K28" s="226"/>
      <c r="L28" s="227"/>
      <c r="M28" s="227"/>
      <c r="N28" s="228"/>
      <c r="O28" s="229"/>
      <c r="P28" s="230"/>
      <c r="Q28" s="230"/>
      <c r="R28" s="231"/>
    </row>
    <row r="29" spans="1:19" s="104" customFormat="1" ht="34.5" hidden="1" customHeight="1" thickBot="1" x14ac:dyDescent="0.3">
      <c r="A29" s="156"/>
      <c r="B29" s="157"/>
      <c r="C29" s="158" t="s">
        <v>452</v>
      </c>
      <c r="D29" s="159"/>
      <c r="E29" s="160"/>
      <c r="F29" s="161" t="s">
        <v>452</v>
      </c>
      <c r="G29" s="162"/>
      <c r="H29" s="163"/>
      <c r="I29" s="164" t="s">
        <v>452</v>
      </c>
      <c r="J29" s="165"/>
      <c r="K29" s="166"/>
      <c r="L29" s="167"/>
      <c r="M29" s="168"/>
      <c r="N29" s="169"/>
      <c r="O29" s="170"/>
      <c r="P29" s="171"/>
      <c r="Q29" s="172"/>
      <c r="R29" s="173"/>
    </row>
    <row r="30" spans="1:19" s="104" customFormat="1" x14ac:dyDescent="0.25"/>
    <row r="31" spans="1:19" s="104" customFormat="1" x14ac:dyDescent="0.25"/>
    <row r="32" spans="1:19" s="104" customFormat="1" x14ac:dyDescent="0.25"/>
    <row r="33" s="104" customFormat="1" x14ac:dyDescent="0.25"/>
    <row r="34" s="104" customFormat="1" x14ac:dyDescent="0.25"/>
    <row r="35" s="104" customFormat="1" x14ac:dyDescent="0.25"/>
    <row r="36" s="104" customFormat="1" x14ac:dyDescent="0.25"/>
    <row r="37" s="104" customFormat="1" x14ac:dyDescent="0.25"/>
    <row r="38" s="104" customFormat="1" x14ac:dyDescent="0.25"/>
    <row r="39" s="104" customFormat="1" x14ac:dyDescent="0.25"/>
    <row r="40" s="104" customFormat="1" x14ac:dyDescent="0.25"/>
    <row r="41" s="104" customFormat="1" x14ac:dyDescent="0.25"/>
    <row r="42" s="104" customFormat="1" x14ac:dyDescent="0.25"/>
    <row r="43" s="104" customFormat="1" x14ac:dyDescent="0.25"/>
    <row r="44" s="104" customFormat="1" x14ac:dyDescent="0.25"/>
    <row r="45" s="104" customFormat="1" x14ac:dyDescent="0.25"/>
    <row r="46" s="104" customFormat="1" x14ac:dyDescent="0.25"/>
    <row r="47" s="104" customFormat="1" x14ac:dyDescent="0.25"/>
    <row r="48" s="104" customFormat="1" x14ac:dyDescent="0.25"/>
    <row r="49" spans="1:18" s="104" customFormat="1" x14ac:dyDescent="0.25"/>
    <row r="50" spans="1:18" s="104" customFormat="1" x14ac:dyDescent="0.25"/>
    <row r="51" spans="1:18" x14ac:dyDescent="0.25">
      <c r="A51" s="104"/>
      <c r="B51" s="104"/>
      <c r="C51" s="104"/>
      <c r="D51" s="104"/>
      <c r="E51" s="104"/>
      <c r="F51" s="104"/>
      <c r="G51" s="104"/>
      <c r="H51" s="104"/>
      <c r="I51" s="104"/>
      <c r="J51" s="104"/>
      <c r="K51" s="104"/>
      <c r="L51" s="104"/>
      <c r="M51" s="104"/>
      <c r="N51" s="104"/>
      <c r="O51" s="104"/>
      <c r="P51" s="104"/>
      <c r="Q51" s="104"/>
      <c r="R51" s="104"/>
    </row>
    <row r="52" spans="1:18" x14ac:dyDescent="0.25">
      <c r="A52" s="104"/>
      <c r="B52" s="104"/>
      <c r="C52" s="104"/>
      <c r="D52" s="104"/>
      <c r="E52" s="104"/>
      <c r="F52" s="104"/>
      <c r="G52" s="104"/>
      <c r="H52" s="104"/>
      <c r="I52" s="104"/>
      <c r="J52" s="104"/>
      <c r="K52" s="104"/>
      <c r="L52" s="104"/>
      <c r="M52" s="104"/>
      <c r="N52" s="104"/>
      <c r="O52" s="104"/>
      <c r="P52" s="104"/>
      <c r="Q52" s="104"/>
      <c r="R52" s="104"/>
    </row>
    <row r="53" spans="1:18" x14ac:dyDescent="0.25">
      <c r="A53" s="104"/>
      <c r="B53" s="104"/>
      <c r="C53" s="104"/>
      <c r="D53" s="104"/>
      <c r="E53" s="104"/>
      <c r="F53" s="104"/>
      <c r="G53" s="104"/>
      <c r="H53" s="104"/>
      <c r="I53" s="104"/>
      <c r="J53" s="104"/>
      <c r="K53" s="104"/>
      <c r="L53" s="104"/>
      <c r="M53" s="104"/>
      <c r="N53" s="104"/>
      <c r="O53" s="104"/>
      <c r="P53" s="104"/>
      <c r="Q53" s="104"/>
      <c r="R53" s="104"/>
    </row>
    <row r="54" spans="1:18" x14ac:dyDescent="0.25">
      <c r="A54" s="104"/>
      <c r="B54" s="104"/>
      <c r="C54" s="104"/>
      <c r="D54" s="104"/>
      <c r="E54" s="104"/>
      <c r="F54" s="104"/>
      <c r="G54" s="104"/>
      <c r="H54" s="104"/>
      <c r="I54" s="104"/>
      <c r="J54" s="104"/>
      <c r="K54" s="104"/>
      <c r="L54" s="104"/>
      <c r="M54" s="104"/>
      <c r="N54" s="104"/>
      <c r="O54" s="104"/>
      <c r="P54" s="104"/>
      <c r="Q54" s="104"/>
      <c r="R54" s="104"/>
    </row>
  </sheetData>
  <sheetProtection algorithmName="SHA-512" hashValue="SVLOGuNUhk6uDmwmf2RR2ZGC1I6uf825SQXjPb7a88o0C3i24wNngaDO3Tnv8SbD0c4l/BO/dhuzUPcny2VcnQ==" saltValue="bOyH0koNvZsHyZkPFvOr/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1" xr:uid="{146CDD92-2495-4B54-815A-83A6E9314BD8}"/>
    <hyperlink ref="C29" r:id="rId2" xr:uid="{8C3758D0-784B-410B-9BEF-6D34F8F6FD20}"/>
    <hyperlink ref="I29" r:id="rId3" xr:uid="{AE63224A-AFAE-4250-90D2-5B4C7C78A198}"/>
  </hyperlinks>
  <printOptions horizontalCentered="1"/>
  <pageMargins left="0.70866141732283472" right="0.70866141732283472" top="0.74803149606299213" bottom="0.74803149606299213" header="0.31496062992125984" footer="0.31496062992125984"/>
  <pageSetup paperSize="9" scale="55" orientation="landscape" r:id="rId4"/>
  <headerFooter>
    <oddHeader>&amp;C&amp;"Century Gothic,Pogrubiony"&amp;12&amp;K05-047KARTA MODUŁU&amp;R&amp;G</oddHead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E1_LST!B38</f>
        <v>Moduł E1/6</v>
      </c>
      <c r="B3" s="340"/>
      <c r="C3" s="340"/>
      <c r="D3" s="344" t="str">
        <f>E1_LST!C38</f>
        <v>Ekonomia Stosowana</v>
      </c>
      <c r="E3" s="345"/>
      <c r="F3" s="345"/>
      <c r="G3" s="345"/>
      <c r="H3" s="345"/>
      <c r="I3" s="346"/>
      <c r="J3" s="3"/>
      <c r="K3" s="3"/>
      <c r="L3" s="4"/>
      <c r="M3" s="4"/>
      <c r="N3" s="4"/>
      <c r="O3" s="4"/>
      <c r="P3" s="4"/>
      <c r="Q3" s="4"/>
      <c r="R3" s="4"/>
    </row>
    <row r="4" spans="1:19" ht="18.75" thickBot="1" x14ac:dyDescent="0.3">
      <c r="A4" s="295" t="s">
        <v>110</v>
      </c>
      <c r="B4" s="295"/>
      <c r="C4" s="295"/>
      <c r="D4" s="341" t="str">
        <f>E1_LST!B39</f>
        <v>Kurs 6.1.</v>
      </c>
      <c r="E4" s="342"/>
      <c r="F4" s="342"/>
      <c r="G4" s="342"/>
      <c r="H4" s="342"/>
      <c r="I4" s="343"/>
      <c r="J4" s="3"/>
      <c r="K4" s="3"/>
      <c r="L4" s="4"/>
      <c r="M4" s="4"/>
      <c r="N4" s="4"/>
      <c r="O4" s="4"/>
      <c r="P4" s="4"/>
      <c r="Q4" s="4"/>
      <c r="R4" s="4"/>
    </row>
    <row r="5" spans="1:19" ht="23.25" thickBot="1" x14ac:dyDescent="0.3">
      <c r="A5" s="296" t="s">
        <v>111</v>
      </c>
      <c r="B5" s="296"/>
      <c r="C5" s="296"/>
      <c r="D5" s="297" t="str">
        <f>E1_LST!C39</f>
        <v>Makroekonomia</v>
      </c>
      <c r="E5" s="297"/>
      <c r="F5" s="297"/>
      <c r="G5" s="297"/>
      <c r="H5" s="297"/>
      <c r="I5" s="297"/>
      <c r="J5" s="297"/>
      <c r="K5" s="297"/>
      <c r="L5" s="298" t="s">
        <v>94</v>
      </c>
      <c r="M5" s="298"/>
      <c r="N5" s="44">
        <f>E1_LST!D39</f>
        <v>7</v>
      </c>
      <c r="O5" s="298" t="s">
        <v>95</v>
      </c>
      <c r="P5" s="298"/>
      <c r="Q5" s="299" t="str">
        <f>E1_LST!F38</f>
        <v>dr D. Majewska-Bielecka</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(6)'!G6</f>
        <v>II</v>
      </c>
      <c r="H7" s="180" t="s">
        <v>99</v>
      </c>
      <c r="I7" s="40">
        <f>'M (6)'!I6</f>
        <v>3</v>
      </c>
      <c r="J7" s="234" t="s">
        <v>384</v>
      </c>
      <c r="K7" s="235"/>
      <c r="L7" s="482" t="s">
        <v>100</v>
      </c>
      <c r="M7" s="483"/>
      <c r="N7" s="7" t="s">
        <v>101</v>
      </c>
      <c r="O7" s="398" t="s">
        <v>102</v>
      </c>
      <c r="P7" s="398"/>
      <c r="Q7" s="306" t="s">
        <v>103</v>
      </c>
      <c r="R7" s="306"/>
      <c r="S7" s="45">
        <f>E1_LST!G39</f>
        <v>38</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606</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304</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607</v>
      </c>
      <c r="C19" s="520"/>
      <c r="D19" s="520"/>
      <c r="E19" s="520"/>
      <c r="F19" s="520"/>
      <c r="G19" s="520"/>
      <c r="H19" s="520"/>
      <c r="I19" s="520"/>
      <c r="J19" s="520"/>
      <c r="K19" s="520"/>
      <c r="L19" s="520"/>
      <c r="M19" s="521"/>
      <c r="N19" s="522" t="s">
        <v>297</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608</v>
      </c>
      <c r="C24" s="520"/>
      <c r="D24" s="520"/>
      <c r="E24" s="520"/>
      <c r="F24" s="520"/>
      <c r="G24" s="520"/>
      <c r="H24" s="520"/>
      <c r="I24" s="520"/>
      <c r="J24" s="520"/>
      <c r="K24" s="520"/>
      <c r="L24" s="520"/>
      <c r="M24" s="521"/>
      <c r="N24" s="522" t="s">
        <v>298</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609</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309</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610</v>
      </c>
      <c r="C39" s="520"/>
      <c r="D39" s="520"/>
      <c r="E39" s="520"/>
      <c r="F39" s="520"/>
      <c r="G39" s="520"/>
      <c r="H39" s="520"/>
      <c r="I39" s="520"/>
      <c r="J39" s="520"/>
      <c r="K39" s="520"/>
      <c r="L39" s="520"/>
      <c r="M39" s="521"/>
      <c r="N39" s="522" t="s">
        <v>311</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314</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611</v>
      </c>
      <c r="C44" s="520"/>
      <c r="D44" s="520"/>
      <c r="E44" s="520"/>
      <c r="F44" s="520"/>
      <c r="G44" s="520"/>
      <c r="H44" s="520"/>
      <c r="I44" s="520"/>
      <c r="J44" s="520"/>
      <c r="K44" s="520"/>
      <c r="L44" s="520"/>
      <c r="M44" s="521"/>
      <c r="N44" s="522" t="s">
        <v>314</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317</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612</v>
      </c>
      <c r="C49" s="520"/>
      <c r="D49" s="520"/>
      <c r="E49" s="520"/>
      <c r="F49" s="520"/>
      <c r="G49" s="520"/>
      <c r="H49" s="520"/>
      <c r="I49" s="520"/>
      <c r="J49" s="520"/>
      <c r="K49" s="520"/>
      <c r="L49" s="520"/>
      <c r="M49" s="521"/>
      <c r="N49" s="522" t="s">
        <v>318</v>
      </c>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t="s">
        <v>320</v>
      </c>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t="s">
        <v>613</v>
      </c>
      <c r="C54" s="508"/>
      <c r="D54" s="508"/>
      <c r="E54" s="508"/>
      <c r="F54" s="508"/>
      <c r="G54" s="508"/>
      <c r="H54" s="508"/>
      <c r="I54" s="508"/>
      <c r="J54" s="508"/>
      <c r="K54" s="508"/>
      <c r="L54" s="508"/>
      <c r="M54" s="509"/>
      <c r="N54" s="504" t="s">
        <v>323</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324</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614</v>
      </c>
      <c r="C59" s="520"/>
      <c r="D59" s="520"/>
      <c r="E59" s="520"/>
      <c r="F59" s="520"/>
      <c r="G59" s="520"/>
      <c r="H59" s="520"/>
      <c r="I59" s="520"/>
      <c r="J59" s="520"/>
      <c r="K59" s="520"/>
      <c r="L59" s="520"/>
      <c r="M59" s="521"/>
      <c r="N59" s="522" t="s">
        <v>327</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615</v>
      </c>
      <c r="C64" s="520"/>
      <c r="D64" s="520"/>
      <c r="E64" s="520"/>
      <c r="F64" s="520"/>
      <c r="G64" s="520"/>
      <c r="H64" s="520"/>
      <c r="I64" s="520"/>
      <c r="J64" s="520"/>
      <c r="K64" s="520"/>
      <c r="L64" s="520"/>
      <c r="M64" s="521"/>
      <c r="N64" s="522" t="s">
        <v>328</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329</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E1_LST!G39</f>
        <v>38</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38</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6</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16</v>
      </c>
      <c r="H74" s="535"/>
      <c r="I74" s="536"/>
      <c r="J74" s="334"/>
      <c r="K74" s="358"/>
      <c r="L74" s="531" t="s">
        <v>155</v>
      </c>
      <c r="M74" s="532"/>
      <c r="N74" s="532"/>
      <c r="O74" s="532"/>
      <c r="P74" s="532"/>
      <c r="Q74" s="532"/>
      <c r="R74" s="532"/>
      <c r="S74" s="533"/>
    </row>
    <row r="75" spans="1:19" ht="15" customHeight="1" x14ac:dyDescent="0.25">
      <c r="A75" s="301"/>
      <c r="B75" s="336" t="s">
        <v>126</v>
      </c>
      <c r="C75" s="337"/>
      <c r="D75" s="337"/>
      <c r="E75" s="337"/>
      <c r="F75" s="338"/>
      <c r="G75" s="534">
        <v>10</v>
      </c>
      <c r="H75" s="535"/>
      <c r="I75" s="536"/>
      <c r="J75" s="334"/>
      <c r="K75" s="358"/>
      <c r="L75" s="531" t="s">
        <v>158</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t="s">
        <v>161</v>
      </c>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v>4</v>
      </c>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160</v>
      </c>
      <c r="M83" s="532"/>
      <c r="N83" s="532"/>
      <c r="O83" s="532"/>
      <c r="P83" s="532"/>
      <c r="Q83" s="532"/>
      <c r="R83" s="532"/>
      <c r="S83" s="533"/>
    </row>
    <row r="84" spans="1:19" ht="15" customHeight="1" x14ac:dyDescent="0.25">
      <c r="A84" s="301"/>
      <c r="B84" s="369" t="s">
        <v>136</v>
      </c>
      <c r="C84" s="370"/>
      <c r="D84" s="370"/>
      <c r="E84" s="370"/>
      <c r="F84" s="371"/>
      <c r="G84" s="366">
        <f>E1_LST!H39</f>
        <v>137</v>
      </c>
      <c r="H84" s="367"/>
      <c r="I84" s="368"/>
      <c r="J84" s="334"/>
      <c r="K84" s="358"/>
      <c r="L84" s="531" t="s">
        <v>168</v>
      </c>
      <c r="M84" s="532"/>
      <c r="N84" s="532"/>
      <c r="O84" s="532"/>
      <c r="P84" s="532"/>
      <c r="Q84" s="532"/>
      <c r="R84" s="532"/>
      <c r="S84" s="533"/>
    </row>
    <row r="85" spans="1:19" ht="15" customHeight="1" x14ac:dyDescent="0.25">
      <c r="A85" s="301"/>
      <c r="B85" s="373" t="s">
        <v>206</v>
      </c>
      <c r="C85" s="374"/>
      <c r="D85" s="374"/>
      <c r="E85" s="374"/>
      <c r="F85" s="375"/>
      <c r="G85" s="348">
        <f>SUM(G84,G71)</f>
        <v>175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E1_LST!E39</f>
        <v>egzamin</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149</v>
      </c>
      <c r="C90" s="538"/>
      <c r="D90" s="538"/>
      <c r="E90" s="539"/>
      <c r="F90" s="540">
        <v>80</v>
      </c>
      <c r="G90" s="541"/>
      <c r="H90" s="541"/>
      <c r="I90" s="542"/>
      <c r="J90" s="311"/>
      <c r="K90" s="324"/>
      <c r="L90" s="315" t="s">
        <v>293</v>
      </c>
      <c r="M90" s="316"/>
      <c r="N90" s="316"/>
      <c r="O90" s="316"/>
      <c r="P90" s="316"/>
      <c r="Q90" s="316"/>
      <c r="R90" s="316"/>
      <c r="S90" s="317"/>
    </row>
    <row r="91" spans="1:19" ht="15" customHeight="1" x14ac:dyDescent="0.25">
      <c r="A91" s="307"/>
      <c r="B91" s="537" t="s">
        <v>170</v>
      </c>
      <c r="C91" s="538"/>
      <c r="D91" s="538"/>
      <c r="E91" s="539"/>
      <c r="F91" s="540">
        <v>20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37.25" customHeight="1" x14ac:dyDescent="0.25">
      <c r="A98" s="339"/>
      <c r="B98" s="543" t="s">
        <v>484</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43" t="s">
        <v>485</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48.75" customHeight="1" x14ac:dyDescent="0.25">
      <c r="A102" s="339"/>
      <c r="B102" s="561" t="s">
        <v>486</v>
      </c>
      <c r="C102" s="561"/>
      <c r="D102" s="561"/>
      <c r="E102" s="561"/>
      <c r="F102" s="561"/>
      <c r="G102" s="561"/>
      <c r="H102" s="561"/>
      <c r="I102" s="561"/>
      <c r="J102" s="561"/>
      <c r="K102" s="561"/>
      <c r="L102" s="561"/>
      <c r="M102" s="561"/>
      <c r="N102" s="561"/>
      <c r="O102" s="561"/>
      <c r="P102" s="561"/>
      <c r="Q102" s="561"/>
      <c r="R102" s="561"/>
      <c r="S102" s="56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9ChyQVNevY4AYFfnqaAbtZV0wDqRiqXEcxExzr15t/oDEPnzy+jl+N8W6pvTgmJjBKdKugHlBzw3koNkL2cFBQ==" saltValue="VJDi26uyPyj7nrd50Lwx2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900-000000000000}">
      <formula1>PRAC_STUD</formula1>
    </dataValidation>
    <dataValidation type="list" allowBlank="1" showInputMessage="1" showErrorMessage="1" sqref="L72:L79" xr:uid="{00000000-0002-0000-1900-000001000000}">
      <formula1>METODY</formula1>
    </dataValidation>
    <dataValidation type="list" allowBlank="1" showInputMessage="1" showErrorMessage="1" sqref="L7" xr:uid="{00000000-0002-0000-1900-000002000000}">
      <formula1>STATUS</formula1>
    </dataValidation>
    <dataValidation type="list" allowBlank="1" showInputMessage="1" showErrorMessage="1" sqref="B90:E94" xr:uid="{00000000-0002-0000-1900-000003000000}">
      <formula1>ZAL</formula1>
    </dataValidation>
    <dataValidation type="list" allowBlank="1" showInputMessage="1" showErrorMessage="1" sqref="N54:S68" xr:uid="{00000000-0002-0000-1900-000004000000}">
      <formula1>KEK_E1</formula1>
    </dataValidation>
    <dataValidation type="list" allowBlank="1" showInputMessage="1" showErrorMessage="1" sqref="N34:S53" xr:uid="{00000000-0002-0000-1900-000005000000}">
      <formula1>KEU_E1</formula1>
    </dataValidation>
    <dataValidation type="list" allowBlank="1" showInputMessage="1" showErrorMessage="1" sqref="N14:S33" xr:uid="{00000000-0002-0000-1900-000006000000}">
      <formula1>KEW_E1</formula1>
    </dataValidation>
  </dataValidations>
  <hyperlinks>
    <hyperlink ref="O13" r:id="rId1" xr:uid="{255AB215-7606-4E89-B3B6-F7369B9C701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E1_LST!B38</f>
        <v>Moduł E1/6</v>
      </c>
      <c r="B3" s="340"/>
      <c r="C3" s="340"/>
      <c r="D3" s="344" t="str">
        <f>E1_LST!C38</f>
        <v>Ekonomia Stosowana</v>
      </c>
      <c r="E3" s="345"/>
      <c r="F3" s="345"/>
      <c r="G3" s="345"/>
      <c r="H3" s="345"/>
      <c r="I3" s="346"/>
      <c r="J3" s="3"/>
      <c r="K3" s="3"/>
      <c r="L3" s="4"/>
      <c r="M3" s="4"/>
      <c r="N3" s="4"/>
      <c r="O3" s="4"/>
      <c r="P3" s="4"/>
      <c r="Q3" s="4"/>
      <c r="R3" s="4"/>
    </row>
    <row r="4" spans="1:19" ht="18.75" thickBot="1" x14ac:dyDescent="0.3">
      <c r="A4" s="295" t="s">
        <v>110</v>
      </c>
      <c r="B4" s="295"/>
      <c r="C4" s="295"/>
      <c r="D4" s="341" t="str">
        <f>E1_LST!B40</f>
        <v>Kurs 6.2.</v>
      </c>
      <c r="E4" s="342"/>
      <c r="F4" s="342"/>
      <c r="G4" s="342"/>
      <c r="H4" s="342"/>
      <c r="I4" s="343"/>
      <c r="J4" s="3"/>
      <c r="K4" s="3"/>
      <c r="L4" s="4"/>
      <c r="M4" s="4"/>
      <c r="N4" s="4"/>
      <c r="O4" s="4"/>
      <c r="P4" s="4"/>
      <c r="Q4" s="4"/>
      <c r="R4" s="4"/>
    </row>
    <row r="5" spans="1:19" ht="23.25" thickBot="1" x14ac:dyDescent="0.3">
      <c r="A5" s="296" t="s">
        <v>111</v>
      </c>
      <c r="B5" s="296"/>
      <c r="C5" s="296"/>
      <c r="D5" s="297" t="str">
        <f>E1_LST!C40</f>
        <v>Mikroekonomia</v>
      </c>
      <c r="E5" s="297"/>
      <c r="F5" s="297"/>
      <c r="G5" s="297"/>
      <c r="H5" s="297"/>
      <c r="I5" s="297"/>
      <c r="J5" s="297"/>
      <c r="K5" s="297"/>
      <c r="L5" s="298" t="s">
        <v>94</v>
      </c>
      <c r="M5" s="298"/>
      <c r="N5" s="44">
        <f>E1_LST!D40</f>
        <v>7</v>
      </c>
      <c r="O5" s="298" t="s">
        <v>95</v>
      </c>
      <c r="P5" s="298"/>
      <c r="Q5" s="299" t="str">
        <f>E1_LST!F38</f>
        <v>dr D. Majewska-Bielecka</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(6)'!G6</f>
        <v>II</v>
      </c>
      <c r="H7" s="180" t="s">
        <v>99</v>
      </c>
      <c r="I7" s="40">
        <f>'M (6)'!I6</f>
        <v>3</v>
      </c>
      <c r="J7" s="234" t="s">
        <v>384</v>
      </c>
      <c r="K7" s="235"/>
      <c r="L7" s="482" t="s">
        <v>100</v>
      </c>
      <c r="M7" s="483"/>
      <c r="N7" s="7" t="s">
        <v>101</v>
      </c>
      <c r="O7" s="398" t="s">
        <v>102</v>
      </c>
      <c r="P7" s="398"/>
      <c r="Q7" s="306" t="s">
        <v>103</v>
      </c>
      <c r="R7" s="306"/>
      <c r="S7" s="45">
        <f>E1_LST!G40</f>
        <v>38</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742</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296</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t="s">
        <v>297</v>
      </c>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607</v>
      </c>
      <c r="C19" s="520"/>
      <c r="D19" s="520"/>
      <c r="E19" s="520"/>
      <c r="F19" s="520"/>
      <c r="G19" s="520"/>
      <c r="H19" s="520"/>
      <c r="I19" s="520"/>
      <c r="J19" s="520"/>
      <c r="K19" s="520"/>
      <c r="L19" s="520"/>
      <c r="M19" s="521"/>
      <c r="N19" s="522" t="s">
        <v>297</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616</v>
      </c>
      <c r="C24" s="520"/>
      <c r="D24" s="520"/>
      <c r="E24" s="520"/>
      <c r="F24" s="520"/>
      <c r="G24" s="520"/>
      <c r="H24" s="520"/>
      <c r="I24" s="520"/>
      <c r="J24" s="520"/>
      <c r="K24" s="520"/>
      <c r="L24" s="520"/>
      <c r="M24" s="521"/>
      <c r="N24" s="522" t="s">
        <v>297</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t="s">
        <v>298</v>
      </c>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customHeight="1" x14ac:dyDescent="0.25">
      <c r="A29" s="301"/>
      <c r="B29" s="519" t="s">
        <v>743</v>
      </c>
      <c r="C29" s="520"/>
      <c r="D29" s="520"/>
      <c r="E29" s="520"/>
      <c r="F29" s="520"/>
      <c r="G29" s="520"/>
      <c r="H29" s="520"/>
      <c r="I29" s="520"/>
      <c r="J29" s="520"/>
      <c r="K29" s="520"/>
      <c r="L29" s="520"/>
      <c r="M29" s="521"/>
      <c r="N29" s="522" t="s">
        <v>301</v>
      </c>
      <c r="O29" s="523"/>
      <c r="P29" s="523"/>
      <c r="Q29" s="523"/>
      <c r="R29" s="523"/>
      <c r="S29" s="524"/>
    </row>
    <row r="30" spans="1:19" ht="15"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617</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309</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310</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618</v>
      </c>
      <c r="C39" s="520"/>
      <c r="D39" s="520"/>
      <c r="E39" s="520"/>
      <c r="F39" s="520"/>
      <c r="G39" s="520"/>
      <c r="H39" s="520"/>
      <c r="I39" s="520"/>
      <c r="J39" s="520"/>
      <c r="K39" s="520"/>
      <c r="L39" s="520"/>
      <c r="M39" s="521"/>
      <c r="N39" s="522" t="s">
        <v>311</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619</v>
      </c>
      <c r="C44" s="520"/>
      <c r="D44" s="520"/>
      <c r="E44" s="520"/>
      <c r="F44" s="520"/>
      <c r="G44" s="520"/>
      <c r="H44" s="520"/>
      <c r="I44" s="520"/>
      <c r="J44" s="520"/>
      <c r="K44" s="520"/>
      <c r="L44" s="520"/>
      <c r="M44" s="521"/>
      <c r="N44" s="522" t="s">
        <v>314</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317</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620</v>
      </c>
      <c r="C49" s="520"/>
      <c r="D49" s="520"/>
      <c r="E49" s="520"/>
      <c r="F49" s="520"/>
      <c r="G49" s="520"/>
      <c r="H49" s="520"/>
      <c r="I49" s="520"/>
      <c r="J49" s="520"/>
      <c r="K49" s="520"/>
      <c r="L49" s="520"/>
      <c r="M49" s="521"/>
      <c r="N49" s="522" t="s">
        <v>312</v>
      </c>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t="s">
        <v>318</v>
      </c>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t="s">
        <v>320</v>
      </c>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t="s">
        <v>621</v>
      </c>
      <c r="C54" s="508"/>
      <c r="D54" s="508"/>
      <c r="E54" s="508"/>
      <c r="F54" s="508"/>
      <c r="G54" s="508"/>
      <c r="H54" s="508"/>
      <c r="I54" s="508"/>
      <c r="J54" s="508"/>
      <c r="K54" s="508"/>
      <c r="L54" s="508"/>
      <c r="M54" s="509"/>
      <c r="N54" s="504" t="s">
        <v>330</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613</v>
      </c>
      <c r="C59" s="520"/>
      <c r="D59" s="520"/>
      <c r="E59" s="520"/>
      <c r="F59" s="520"/>
      <c r="G59" s="520"/>
      <c r="H59" s="520"/>
      <c r="I59" s="520"/>
      <c r="J59" s="520"/>
      <c r="K59" s="520"/>
      <c r="L59" s="520"/>
      <c r="M59" s="521"/>
      <c r="N59" s="522" t="s">
        <v>323</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324</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622</v>
      </c>
      <c r="C64" s="520"/>
      <c r="D64" s="520"/>
      <c r="E64" s="520"/>
      <c r="F64" s="520"/>
      <c r="G64" s="520"/>
      <c r="H64" s="520"/>
      <c r="I64" s="520"/>
      <c r="J64" s="520"/>
      <c r="K64" s="520"/>
      <c r="L64" s="520"/>
      <c r="M64" s="521"/>
      <c r="N64" s="522" t="s">
        <v>327</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328</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t="s">
        <v>329</v>
      </c>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E1_LST!G40</f>
        <v>38</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38</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6</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16</v>
      </c>
      <c r="H74" s="535"/>
      <c r="I74" s="536"/>
      <c r="J74" s="334"/>
      <c r="K74" s="358"/>
      <c r="L74" s="531" t="s">
        <v>155</v>
      </c>
      <c r="M74" s="532"/>
      <c r="N74" s="532"/>
      <c r="O74" s="532"/>
      <c r="P74" s="532"/>
      <c r="Q74" s="532"/>
      <c r="R74" s="532"/>
      <c r="S74" s="533"/>
    </row>
    <row r="75" spans="1:19" ht="15" customHeight="1" x14ac:dyDescent="0.25">
      <c r="A75" s="301"/>
      <c r="B75" s="336" t="s">
        <v>126</v>
      </c>
      <c r="C75" s="337"/>
      <c r="D75" s="337"/>
      <c r="E75" s="337"/>
      <c r="F75" s="338"/>
      <c r="G75" s="534">
        <v>10</v>
      </c>
      <c r="H75" s="535"/>
      <c r="I75" s="536"/>
      <c r="J75" s="334"/>
      <c r="K75" s="358"/>
      <c r="L75" s="531" t="s">
        <v>158</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t="s">
        <v>161</v>
      </c>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v>4</v>
      </c>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160</v>
      </c>
      <c r="M83" s="532"/>
      <c r="N83" s="532"/>
      <c r="O83" s="532"/>
      <c r="P83" s="532"/>
      <c r="Q83" s="532"/>
      <c r="R83" s="532"/>
      <c r="S83" s="533"/>
    </row>
    <row r="84" spans="1:19" ht="15" customHeight="1" x14ac:dyDescent="0.25">
      <c r="A84" s="301"/>
      <c r="B84" s="369" t="s">
        <v>136</v>
      </c>
      <c r="C84" s="370"/>
      <c r="D84" s="370"/>
      <c r="E84" s="370"/>
      <c r="F84" s="371"/>
      <c r="G84" s="366">
        <f>E1_LST!H40</f>
        <v>137</v>
      </c>
      <c r="H84" s="367"/>
      <c r="I84" s="368"/>
      <c r="J84" s="334"/>
      <c r="K84" s="358"/>
      <c r="L84" s="531" t="s">
        <v>168</v>
      </c>
      <c r="M84" s="532"/>
      <c r="N84" s="532"/>
      <c r="O84" s="532"/>
      <c r="P84" s="532"/>
      <c r="Q84" s="532"/>
      <c r="R84" s="532"/>
      <c r="S84" s="533"/>
    </row>
    <row r="85" spans="1:19" ht="15" customHeight="1" x14ac:dyDescent="0.25">
      <c r="A85" s="301"/>
      <c r="B85" s="373" t="s">
        <v>206</v>
      </c>
      <c r="C85" s="374"/>
      <c r="D85" s="374"/>
      <c r="E85" s="374"/>
      <c r="F85" s="375"/>
      <c r="G85" s="348">
        <f>SUM(G84,G71)</f>
        <v>175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E1_LST!E40</f>
        <v>egzamin</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149</v>
      </c>
      <c r="C90" s="538"/>
      <c r="D90" s="538"/>
      <c r="E90" s="539"/>
      <c r="F90" s="540">
        <v>80</v>
      </c>
      <c r="G90" s="541"/>
      <c r="H90" s="541"/>
      <c r="I90" s="542"/>
      <c r="J90" s="311"/>
      <c r="K90" s="324"/>
      <c r="L90" s="315" t="s">
        <v>293</v>
      </c>
      <c r="M90" s="316"/>
      <c r="N90" s="316"/>
      <c r="O90" s="316"/>
      <c r="P90" s="316"/>
      <c r="Q90" s="316"/>
      <c r="R90" s="316"/>
      <c r="S90" s="317"/>
    </row>
    <row r="91" spans="1:19" ht="15" customHeight="1" x14ac:dyDescent="0.25">
      <c r="A91" s="307"/>
      <c r="B91" s="537" t="s">
        <v>159</v>
      </c>
      <c r="C91" s="538"/>
      <c r="D91" s="538"/>
      <c r="E91" s="539"/>
      <c r="F91" s="540">
        <v>20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22.25" customHeight="1" x14ac:dyDescent="0.25">
      <c r="A98" s="339"/>
      <c r="B98" s="543" t="s">
        <v>487</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43" t="s">
        <v>488</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57.75" customHeight="1" x14ac:dyDescent="0.25">
      <c r="A102" s="339"/>
      <c r="B102" s="543" t="s">
        <v>489</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Lt54QxHP8O3t/wVe9VgblxnUFsQMfr1rlGJuAYkUOjU8mjpaBdtGtOxeXI4N8YtW7A4P7uEpn7qSOUKTzvxLdg==" saltValue="Vw5M/j5PLlSNqdKfdJY83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54:S68" xr:uid="{00000000-0002-0000-1A00-000004000000}">
      <formula1>KEK_E1</formula1>
    </dataValidation>
    <dataValidation type="list" allowBlank="1" showInputMessage="1" showErrorMessage="1" sqref="N34:S53" xr:uid="{00000000-0002-0000-1A00-000005000000}">
      <formula1>KEU_E1</formula1>
    </dataValidation>
    <dataValidation type="list" allowBlank="1" showInputMessage="1" showErrorMessage="1" sqref="N14:S33" xr:uid="{00000000-0002-0000-1A00-000006000000}">
      <formula1>KEW_E1</formula1>
    </dataValidation>
  </dataValidations>
  <hyperlinks>
    <hyperlink ref="O13" r:id="rId1" xr:uid="{53932E2A-BB3E-4550-BB05-43A6D3580AD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E1_LST!B38</f>
        <v>Moduł E1/6</v>
      </c>
      <c r="B3" s="340"/>
      <c r="C3" s="340"/>
      <c r="D3" s="344" t="str">
        <f>E1_LST!C38</f>
        <v>Ekonomia Stosowana</v>
      </c>
      <c r="E3" s="345"/>
      <c r="F3" s="345"/>
      <c r="G3" s="345"/>
      <c r="H3" s="345"/>
      <c r="I3" s="346"/>
      <c r="J3" s="3"/>
      <c r="K3" s="3"/>
      <c r="L3" s="4"/>
      <c r="M3" s="4"/>
      <c r="N3" s="4"/>
      <c r="O3" s="4"/>
      <c r="P3" s="4"/>
      <c r="Q3" s="4"/>
      <c r="R3" s="4"/>
    </row>
    <row r="4" spans="1:19" ht="18.75" thickBot="1" x14ac:dyDescent="0.3">
      <c r="A4" s="295" t="s">
        <v>110</v>
      </c>
      <c r="B4" s="295"/>
      <c r="C4" s="295"/>
      <c r="D4" s="341" t="str">
        <f>E1_LST!B41</f>
        <v>Kurs 6.3.</v>
      </c>
      <c r="E4" s="342"/>
      <c r="F4" s="342"/>
      <c r="G4" s="342"/>
      <c r="H4" s="342"/>
      <c r="I4" s="343"/>
      <c r="J4" s="3"/>
      <c r="K4" s="3"/>
      <c r="L4" s="4"/>
      <c r="M4" s="4"/>
      <c r="N4" s="4"/>
      <c r="O4" s="4"/>
      <c r="P4" s="4"/>
      <c r="Q4" s="4"/>
      <c r="R4" s="4"/>
    </row>
    <row r="5" spans="1:19" ht="23.25" thickBot="1" x14ac:dyDescent="0.3">
      <c r="A5" s="296" t="s">
        <v>111</v>
      </c>
      <c r="B5" s="296"/>
      <c r="C5" s="296"/>
      <c r="D5" s="297" t="str">
        <f>E1_LST!C41</f>
        <v>Współczesna polityka ekonomiczna</v>
      </c>
      <c r="E5" s="297"/>
      <c r="F5" s="297"/>
      <c r="G5" s="297"/>
      <c r="H5" s="297"/>
      <c r="I5" s="297"/>
      <c r="J5" s="297"/>
      <c r="K5" s="297"/>
      <c r="L5" s="298" t="s">
        <v>94</v>
      </c>
      <c r="M5" s="298"/>
      <c r="N5" s="44">
        <f>E1_LST!D41</f>
        <v>4</v>
      </c>
      <c r="O5" s="298" t="s">
        <v>95</v>
      </c>
      <c r="P5" s="298"/>
      <c r="Q5" s="299" t="str">
        <f>E1_LST!F38</f>
        <v>dr D. Majewska-Bielecka</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(6)'!G6</f>
        <v>II</v>
      </c>
      <c r="H7" s="180" t="s">
        <v>99</v>
      </c>
      <c r="I7" s="40">
        <f>'M (6)'!I6</f>
        <v>3</v>
      </c>
      <c r="J7" s="234" t="s">
        <v>384</v>
      </c>
      <c r="K7" s="235"/>
      <c r="L7" s="482" t="s">
        <v>100</v>
      </c>
      <c r="M7" s="483"/>
      <c r="N7" s="7" t="s">
        <v>101</v>
      </c>
      <c r="O7" s="398" t="s">
        <v>102</v>
      </c>
      <c r="P7" s="398"/>
      <c r="Q7" s="306" t="s">
        <v>103</v>
      </c>
      <c r="R7" s="306"/>
      <c r="S7" s="45">
        <f>E1_LST!G41</f>
        <v>18</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623</v>
      </c>
      <c r="C14" s="502"/>
      <c r="D14" s="502"/>
      <c r="E14" s="502"/>
      <c r="F14" s="502"/>
      <c r="G14" s="502"/>
      <c r="H14" s="502"/>
      <c r="I14" s="502"/>
      <c r="J14" s="502"/>
      <c r="K14" s="502"/>
      <c r="L14" s="502"/>
      <c r="M14" s="503"/>
      <c r="N14" s="504" t="s">
        <v>296</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304</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624</v>
      </c>
      <c r="C19" s="520"/>
      <c r="D19" s="520"/>
      <c r="E19" s="520"/>
      <c r="F19" s="520"/>
      <c r="G19" s="520"/>
      <c r="H19" s="520"/>
      <c r="I19" s="520"/>
      <c r="J19" s="520"/>
      <c r="K19" s="520"/>
      <c r="L19" s="520"/>
      <c r="M19" s="521"/>
      <c r="N19" s="522" t="s">
        <v>298</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625</v>
      </c>
      <c r="C24" s="520"/>
      <c r="D24" s="520"/>
      <c r="E24" s="520"/>
      <c r="F24" s="520"/>
      <c r="G24" s="520"/>
      <c r="H24" s="520"/>
      <c r="I24" s="520"/>
      <c r="J24" s="520"/>
      <c r="K24" s="520"/>
      <c r="L24" s="520"/>
      <c r="M24" s="521"/>
      <c r="N24" s="522" t="s">
        <v>300</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626</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310</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314</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627</v>
      </c>
      <c r="C39" s="520"/>
      <c r="D39" s="520"/>
      <c r="E39" s="520"/>
      <c r="F39" s="520"/>
      <c r="G39" s="520"/>
      <c r="H39" s="520"/>
      <c r="I39" s="520"/>
      <c r="J39" s="520"/>
      <c r="K39" s="520"/>
      <c r="L39" s="520"/>
      <c r="M39" s="521"/>
      <c r="N39" s="522" t="s">
        <v>311</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314</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628</v>
      </c>
      <c r="C44" s="520"/>
      <c r="D44" s="520"/>
      <c r="E44" s="520"/>
      <c r="F44" s="520"/>
      <c r="G44" s="520"/>
      <c r="H44" s="520"/>
      <c r="I44" s="520"/>
      <c r="J44" s="520"/>
      <c r="K44" s="520"/>
      <c r="L44" s="520"/>
      <c r="M44" s="521"/>
      <c r="N44" s="522" t="s">
        <v>318</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320</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thickBot="1" x14ac:dyDescent="0.3">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00" t="s">
        <v>118</v>
      </c>
      <c r="B54" s="501" t="s">
        <v>613</v>
      </c>
      <c r="C54" s="502"/>
      <c r="D54" s="502"/>
      <c r="E54" s="502"/>
      <c r="F54" s="502"/>
      <c r="G54" s="502"/>
      <c r="H54" s="502"/>
      <c r="I54" s="502"/>
      <c r="J54" s="502"/>
      <c r="K54" s="502"/>
      <c r="L54" s="502"/>
      <c r="M54" s="503"/>
      <c r="N54" s="504" t="s">
        <v>323</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324</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629</v>
      </c>
      <c r="C59" s="520"/>
      <c r="D59" s="520"/>
      <c r="E59" s="520"/>
      <c r="F59" s="520"/>
      <c r="G59" s="520"/>
      <c r="H59" s="520"/>
      <c r="I59" s="520"/>
      <c r="J59" s="520"/>
      <c r="K59" s="520"/>
      <c r="L59" s="520"/>
      <c r="M59" s="521"/>
      <c r="N59" s="522" t="s">
        <v>327</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615</v>
      </c>
      <c r="C64" s="520"/>
      <c r="D64" s="520"/>
      <c r="E64" s="520"/>
      <c r="F64" s="520"/>
      <c r="G64" s="520"/>
      <c r="H64" s="520"/>
      <c r="I64" s="520"/>
      <c r="J64" s="520"/>
      <c r="K64" s="520"/>
      <c r="L64" s="520"/>
      <c r="M64" s="521"/>
      <c r="N64" s="522" t="s">
        <v>328</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329</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thickBot="1" x14ac:dyDescent="0.3">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E1_LST!G41</f>
        <v>18</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18</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6</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4</v>
      </c>
      <c r="H74" s="535"/>
      <c r="I74" s="536"/>
      <c r="J74" s="334"/>
      <c r="K74" s="358"/>
      <c r="L74" s="531" t="s">
        <v>158</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161</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v>4</v>
      </c>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v>2</v>
      </c>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160</v>
      </c>
      <c r="M83" s="532"/>
      <c r="N83" s="532"/>
      <c r="O83" s="532"/>
      <c r="P83" s="532"/>
      <c r="Q83" s="532"/>
      <c r="R83" s="532"/>
      <c r="S83" s="533"/>
    </row>
    <row r="84" spans="1:19" ht="15" customHeight="1" x14ac:dyDescent="0.25">
      <c r="A84" s="301"/>
      <c r="B84" s="369" t="s">
        <v>136</v>
      </c>
      <c r="C84" s="370"/>
      <c r="D84" s="370"/>
      <c r="E84" s="370"/>
      <c r="F84" s="371"/>
      <c r="G84" s="366">
        <f>E1_LST!H41</f>
        <v>82</v>
      </c>
      <c r="H84" s="367"/>
      <c r="I84" s="368"/>
      <c r="J84" s="334"/>
      <c r="K84" s="358"/>
      <c r="L84" s="531" t="s">
        <v>166</v>
      </c>
      <c r="M84" s="532"/>
      <c r="N84" s="532"/>
      <c r="O84" s="532"/>
      <c r="P84" s="532"/>
      <c r="Q84" s="532"/>
      <c r="R84" s="532"/>
      <c r="S84" s="533"/>
    </row>
    <row r="85" spans="1:19" ht="15" customHeight="1" x14ac:dyDescent="0.25">
      <c r="A85" s="301"/>
      <c r="B85" s="373" t="s">
        <v>206</v>
      </c>
      <c r="C85" s="374"/>
      <c r="D85" s="374"/>
      <c r="E85" s="374"/>
      <c r="F85" s="375"/>
      <c r="G85" s="348">
        <f>SUM(G84,G71)</f>
        <v>100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E1_LST!E41</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152</v>
      </c>
      <c r="C90" s="538"/>
      <c r="D90" s="538"/>
      <c r="E90" s="539"/>
      <c r="F90" s="540">
        <v>80</v>
      </c>
      <c r="G90" s="541"/>
      <c r="H90" s="541"/>
      <c r="I90" s="542"/>
      <c r="J90" s="311"/>
      <c r="K90" s="324"/>
      <c r="L90" s="315" t="s">
        <v>293</v>
      </c>
      <c r="M90" s="316"/>
      <c r="N90" s="316"/>
      <c r="O90" s="316"/>
      <c r="P90" s="316"/>
      <c r="Q90" s="316"/>
      <c r="R90" s="316"/>
      <c r="S90" s="317"/>
    </row>
    <row r="91" spans="1:19" ht="15" customHeight="1" x14ac:dyDescent="0.25">
      <c r="A91" s="307"/>
      <c r="B91" s="537" t="s">
        <v>170</v>
      </c>
      <c r="C91" s="538"/>
      <c r="D91" s="538"/>
      <c r="E91" s="539"/>
      <c r="F91" s="540">
        <v>20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98.25" customHeight="1" x14ac:dyDescent="0.25">
      <c r="A98" s="339"/>
      <c r="B98" s="543" t="s">
        <v>490</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43" t="s">
        <v>491</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56.25" customHeight="1" x14ac:dyDescent="0.25">
      <c r="A102" s="339"/>
      <c r="B102" s="543" t="s">
        <v>492</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r/vY6eHj8k8mp6NALRl0SagAvqlLXuXBuTZ518SPsIGbZSJus6jQEPCxu5Vzpbue1mGQV6bc9QnZ+TKSCOPLNw==" saltValue="sWlmsrgjm4MoQXi9WKIKY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B00-000000000000}">
      <formula1>PRAC_STUD</formula1>
    </dataValidation>
    <dataValidation type="list" allowBlank="1" showInputMessage="1" showErrorMessage="1" sqref="L72:L79" xr:uid="{00000000-0002-0000-1B00-000001000000}">
      <formula1>METODY</formula1>
    </dataValidation>
    <dataValidation type="list" allowBlank="1" showInputMessage="1" showErrorMessage="1" sqref="L7" xr:uid="{00000000-0002-0000-1B00-000002000000}">
      <formula1>STATUS</formula1>
    </dataValidation>
    <dataValidation type="list" allowBlank="1" showInputMessage="1" showErrorMessage="1" sqref="B90:E94" xr:uid="{00000000-0002-0000-1B00-000003000000}">
      <formula1>ZAL</formula1>
    </dataValidation>
    <dataValidation type="list" allowBlank="1" showInputMessage="1" showErrorMessage="1" sqref="N54:S68" xr:uid="{00000000-0002-0000-1B00-000004000000}">
      <formula1>KEK_E1</formula1>
    </dataValidation>
    <dataValidation type="list" allowBlank="1" showInputMessage="1" showErrorMessage="1" sqref="N34:S53" xr:uid="{00000000-0002-0000-1B00-000005000000}">
      <formula1>KEU_E1</formula1>
    </dataValidation>
    <dataValidation type="list" allowBlank="1" showInputMessage="1" showErrorMessage="1" sqref="N14:S33" xr:uid="{00000000-0002-0000-1B00-000006000000}">
      <formula1>KEW_E1</formula1>
    </dataValidation>
  </dataValidations>
  <hyperlinks>
    <hyperlink ref="O13" r:id="rId1" xr:uid="{1AF9241F-9319-4B88-A5DF-82180CEAC79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D5D5FF"/>
    <pageSetUpPr fitToPage="1"/>
  </sheetPr>
  <dimension ref="A1:S38"/>
  <sheetViews>
    <sheetView showGridLines="0" zoomScale="71" zoomScaleNormal="71"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E1_LST!B42</f>
        <v>Moduł E1/7</v>
      </c>
      <c r="D3" s="224"/>
      <c r="E3" s="224"/>
      <c r="F3" s="225"/>
      <c r="G3" s="3"/>
      <c r="H3" s="3"/>
      <c r="I3" s="3"/>
      <c r="J3" s="3"/>
      <c r="K3" s="3"/>
      <c r="L3" s="4"/>
      <c r="M3" s="4"/>
      <c r="N3" s="4"/>
      <c r="O3" s="4"/>
      <c r="P3" s="4"/>
      <c r="Q3" s="4"/>
    </row>
    <row r="4" spans="1:19" s="469" customFormat="1" ht="39.75" customHeight="1" thickBot="1" x14ac:dyDescent="0.3">
      <c r="A4" s="222" t="s">
        <v>93</v>
      </c>
      <c r="B4" s="222"/>
      <c r="C4" s="212" t="str">
        <f>E1_LST!C42</f>
        <v>Zarządzanie marketingowe</v>
      </c>
      <c r="D4" s="213"/>
      <c r="E4" s="213"/>
      <c r="F4" s="213"/>
      <c r="G4" s="213"/>
      <c r="H4" s="213"/>
      <c r="I4" s="213"/>
      <c r="J4" s="214"/>
      <c r="K4" s="217" t="s">
        <v>94</v>
      </c>
      <c r="L4" s="217"/>
      <c r="M4" s="181">
        <f>E1_LST!D42</f>
        <v>10</v>
      </c>
      <c r="N4" s="215" t="s">
        <v>95</v>
      </c>
      <c r="O4" s="216"/>
      <c r="P4" s="209" t="str">
        <f>E1_LST!F42</f>
        <v>dr J. Osuch</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346</v>
      </c>
      <c r="H6" s="179" t="s">
        <v>99</v>
      </c>
      <c r="I6" s="40">
        <v>3</v>
      </c>
      <c r="J6" s="7" t="s">
        <v>291</v>
      </c>
      <c r="K6" s="471" t="s">
        <v>100</v>
      </c>
      <c r="L6" s="471"/>
      <c r="M6" s="233" t="s">
        <v>101</v>
      </c>
      <c r="N6" s="233"/>
      <c r="O6" s="181" t="s">
        <v>102</v>
      </c>
      <c r="P6" s="234" t="s">
        <v>103</v>
      </c>
      <c r="Q6" s="235"/>
      <c r="R6" s="181">
        <f>E1_LST!G42</f>
        <v>44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t="s">
        <v>392</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393</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493</v>
      </c>
      <c r="G21" s="253"/>
      <c r="H21" s="253"/>
      <c r="I21" s="253"/>
      <c r="J21" s="253"/>
      <c r="K21" s="255"/>
      <c r="L21" s="378" t="s">
        <v>494</v>
      </c>
      <c r="M21" s="253"/>
      <c r="N21" s="253"/>
      <c r="O21" s="253"/>
      <c r="P21" s="253"/>
      <c r="Q21" s="253"/>
      <c r="R21" s="254"/>
    </row>
    <row r="22" spans="1:19" ht="127.5" customHeight="1" thickBot="1" x14ac:dyDescent="0.3">
      <c r="A22" s="479" t="s">
        <v>528</v>
      </c>
      <c r="B22" s="480"/>
      <c r="C22" s="480"/>
      <c r="D22" s="480"/>
      <c r="E22" s="480"/>
      <c r="F22" s="480" t="s">
        <v>529</v>
      </c>
      <c r="G22" s="480"/>
      <c r="H22" s="480"/>
      <c r="I22" s="480"/>
      <c r="J22" s="480"/>
      <c r="K22" s="480"/>
      <c r="L22" s="480" t="s">
        <v>530</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E1_LST!B42</f>
        <v>Moduł E1/7</v>
      </c>
      <c r="C26" s="260"/>
      <c r="D26" s="33" t="str">
        <f>E1_LST!B43</f>
        <v>Kurs 7.1.</v>
      </c>
      <c r="E26" s="103" t="str">
        <f>E1_LST!B42</f>
        <v>Moduł E1/7</v>
      </c>
      <c r="F26" s="267" t="str">
        <f>E1_LST!B44</f>
        <v>Kurs 7.2.</v>
      </c>
      <c r="G26" s="268"/>
      <c r="H26" s="275"/>
      <c r="I26" s="276"/>
      <c r="J26" s="34"/>
      <c r="K26" s="283"/>
      <c r="L26" s="284"/>
      <c r="M26" s="283"/>
      <c r="N26" s="284"/>
      <c r="O26" s="285"/>
      <c r="P26" s="286"/>
      <c r="Q26" s="285"/>
      <c r="R26" s="287"/>
    </row>
    <row r="27" spans="1:19" s="104" customFormat="1" ht="59.25" customHeight="1" x14ac:dyDescent="0.25">
      <c r="A27" s="129" t="s">
        <v>111</v>
      </c>
      <c r="B27" s="379" t="str">
        <f>E1_LST!C43</f>
        <v>Marketing</v>
      </c>
      <c r="C27" s="380"/>
      <c r="D27" s="381"/>
      <c r="E27" s="382" t="str">
        <f>E1_LST!C44</f>
        <v>Badania rynkowe i marketingowe - warsztat</v>
      </c>
      <c r="F27" s="383"/>
      <c r="G27" s="384"/>
      <c r="H27" s="385"/>
      <c r="I27" s="386"/>
      <c r="J27" s="387"/>
      <c r="K27" s="388"/>
      <c r="L27" s="389"/>
      <c r="M27" s="389"/>
      <c r="N27" s="390"/>
      <c r="O27" s="391"/>
      <c r="P27" s="392"/>
      <c r="Q27" s="392"/>
      <c r="R27" s="393"/>
    </row>
    <row r="28" spans="1:19" s="104" customFormat="1" ht="30" customHeight="1" thickBot="1" x14ac:dyDescent="0.3">
      <c r="A28" s="39" t="s">
        <v>112</v>
      </c>
      <c r="B28" s="261">
        <f>E1_LST!D43</f>
        <v>5</v>
      </c>
      <c r="C28" s="262"/>
      <c r="D28" s="263"/>
      <c r="E28" s="272">
        <f>E1_LST!D44</f>
        <v>5</v>
      </c>
      <c r="F28" s="273"/>
      <c r="G28" s="274"/>
      <c r="H28" s="280"/>
      <c r="I28" s="281"/>
      <c r="J28" s="282"/>
      <c r="K28" s="226"/>
      <c r="L28" s="227"/>
      <c r="M28" s="227"/>
      <c r="N28" s="228"/>
      <c r="O28" s="229"/>
      <c r="P28" s="230"/>
      <c r="Q28" s="230"/>
      <c r="R28" s="231"/>
    </row>
    <row r="29" spans="1:19" s="104" customFormat="1" ht="34.5" hidden="1" customHeight="1" thickBot="1" x14ac:dyDescent="0.3">
      <c r="A29" s="156"/>
      <c r="B29" s="157"/>
      <c r="C29" s="158" t="s">
        <v>452</v>
      </c>
      <c r="D29" s="159"/>
      <c r="E29" s="160"/>
      <c r="F29" s="161" t="s">
        <v>452</v>
      </c>
      <c r="G29" s="162"/>
      <c r="H29" s="163"/>
      <c r="I29" s="164"/>
      <c r="J29" s="165"/>
      <c r="K29" s="166"/>
      <c r="L29" s="167"/>
      <c r="M29" s="168"/>
      <c r="N29" s="169"/>
      <c r="O29" s="170"/>
      <c r="P29" s="171"/>
      <c r="Q29" s="172"/>
      <c r="R29" s="173"/>
    </row>
    <row r="30" spans="1:19" s="104" customFormat="1" x14ac:dyDescent="0.25"/>
    <row r="31" spans="1:19" s="104" customFormat="1" x14ac:dyDescent="0.25"/>
    <row r="32" spans="1:19" s="104" customFormat="1" x14ac:dyDescent="0.25"/>
    <row r="33" spans="1:18" s="104" customFormat="1" x14ac:dyDescent="0.25"/>
    <row r="34" spans="1:18" s="104" customFormat="1" x14ac:dyDescent="0.25"/>
    <row r="35" spans="1:18" x14ac:dyDescent="0.25">
      <c r="A35" s="104"/>
      <c r="B35" s="104"/>
      <c r="C35" s="104"/>
      <c r="D35" s="104"/>
      <c r="E35" s="104"/>
      <c r="F35" s="104"/>
      <c r="G35" s="104"/>
      <c r="H35" s="104"/>
      <c r="I35" s="104"/>
      <c r="J35" s="104"/>
      <c r="K35" s="104"/>
      <c r="L35" s="104"/>
      <c r="M35" s="104"/>
      <c r="N35" s="104"/>
      <c r="O35" s="104"/>
      <c r="P35" s="104"/>
      <c r="Q35" s="104"/>
      <c r="R35" s="104"/>
    </row>
    <row r="36" spans="1:18" x14ac:dyDescent="0.25">
      <c r="A36" s="104"/>
      <c r="B36" s="104"/>
      <c r="C36" s="104"/>
      <c r="D36" s="104"/>
      <c r="E36" s="104"/>
      <c r="F36" s="104"/>
      <c r="G36" s="104"/>
      <c r="H36" s="104"/>
      <c r="I36" s="104"/>
      <c r="J36" s="104"/>
      <c r="K36" s="104"/>
      <c r="L36" s="104"/>
      <c r="M36" s="104"/>
      <c r="N36" s="104"/>
      <c r="O36" s="104"/>
      <c r="P36" s="104"/>
      <c r="Q36" s="104"/>
      <c r="R36" s="104"/>
    </row>
    <row r="37" spans="1:18" x14ac:dyDescent="0.25">
      <c r="A37" s="104"/>
      <c r="B37" s="104"/>
      <c r="C37" s="104"/>
      <c r="D37" s="104"/>
      <c r="E37" s="104"/>
      <c r="F37" s="104"/>
      <c r="G37" s="104"/>
      <c r="H37" s="104"/>
      <c r="I37" s="104"/>
      <c r="J37" s="104"/>
      <c r="K37" s="104"/>
      <c r="L37" s="104"/>
      <c r="M37" s="104"/>
      <c r="N37" s="104"/>
      <c r="O37" s="104"/>
      <c r="P37" s="104"/>
      <c r="Q37" s="104"/>
      <c r="R37" s="104"/>
    </row>
    <row r="38" spans="1:18" x14ac:dyDescent="0.25">
      <c r="A38" s="104"/>
      <c r="B38" s="104"/>
      <c r="C38" s="104"/>
      <c r="D38" s="104"/>
      <c r="E38" s="104"/>
      <c r="F38" s="104"/>
      <c r="G38" s="104"/>
      <c r="H38" s="104"/>
      <c r="I38" s="104"/>
      <c r="J38" s="104"/>
      <c r="K38" s="104"/>
      <c r="L38" s="104"/>
      <c r="M38" s="104"/>
      <c r="N38" s="104"/>
      <c r="O38" s="104"/>
      <c r="P38" s="104"/>
      <c r="Q38" s="104"/>
      <c r="R38" s="104"/>
    </row>
  </sheetData>
  <sheetProtection algorithmName="SHA-512" hashValue="EhRjD4xXiyWCrNIFEvcz9WAHDDtDJVPUSAW3+9MpGj9gpr7BsYl+9glziTZjzQRf8n/IIq1V4DBh3vYYJ5YBjQ==" saltValue="1jCmrkrnB8IFHmn2Y6qgC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1" xr:uid="{5C520492-AED3-4B87-99D8-245E0C0D1D69}"/>
    <hyperlink ref="C29" r:id="rId2" xr:uid="{F2E42A80-9191-450B-8ED9-4C6F4AF0E036}"/>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E1_LST!B10</f>
        <v>Moduł E1/1</v>
      </c>
      <c r="B3" s="340"/>
      <c r="C3" s="340"/>
      <c r="D3" s="344" t="str">
        <f>E1_LST!C10</f>
        <v>Biznes w działaniu</v>
      </c>
      <c r="E3" s="345"/>
      <c r="F3" s="345"/>
      <c r="G3" s="345"/>
      <c r="H3" s="345"/>
      <c r="I3" s="346"/>
      <c r="J3" s="3"/>
      <c r="K3" s="3"/>
      <c r="L3" s="4"/>
      <c r="M3" s="4"/>
      <c r="N3" s="4"/>
      <c r="O3" s="4"/>
      <c r="P3" s="4"/>
      <c r="Q3" s="4"/>
      <c r="R3" s="4"/>
    </row>
    <row r="4" spans="1:19" ht="18.75" thickBot="1" x14ac:dyDescent="0.3">
      <c r="A4" s="295" t="s">
        <v>110</v>
      </c>
      <c r="B4" s="295"/>
      <c r="C4" s="295"/>
      <c r="D4" s="341" t="str">
        <f>E1_LST!B11</f>
        <v>Kurs 1.1.</v>
      </c>
      <c r="E4" s="342"/>
      <c r="F4" s="342"/>
      <c r="G4" s="342"/>
      <c r="H4" s="342"/>
      <c r="I4" s="343"/>
      <c r="J4" s="3"/>
      <c r="K4" s="3"/>
      <c r="L4" s="4"/>
      <c r="M4" s="4"/>
      <c r="N4" s="4"/>
      <c r="O4" s="4"/>
      <c r="P4" s="4"/>
      <c r="Q4" s="4"/>
      <c r="R4" s="4"/>
    </row>
    <row r="5" spans="1:19" ht="23.25" thickBot="1" x14ac:dyDescent="0.3">
      <c r="A5" s="296" t="s">
        <v>111</v>
      </c>
      <c r="B5" s="296"/>
      <c r="C5" s="296"/>
      <c r="D5" s="297" t="str">
        <f>E1_LST!C11</f>
        <v>Projekt Przedsiębiorstwo - warsztat</v>
      </c>
      <c r="E5" s="297"/>
      <c r="F5" s="297"/>
      <c r="G5" s="297"/>
      <c r="H5" s="297"/>
      <c r="I5" s="297"/>
      <c r="J5" s="297"/>
      <c r="K5" s="297"/>
      <c r="L5" s="298" t="s">
        <v>94</v>
      </c>
      <c r="M5" s="298"/>
      <c r="N5" s="44">
        <f>E1_LST!D11</f>
        <v>8</v>
      </c>
      <c r="O5" s="298" t="s">
        <v>95</v>
      </c>
      <c r="P5" s="298"/>
      <c r="Q5" s="299" t="str">
        <f>E1_LST!F10</f>
        <v>prof. A. Zelek</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(1)'!G6</f>
        <v>I</v>
      </c>
      <c r="H7" s="180" t="s">
        <v>99</v>
      </c>
      <c r="I7" s="40">
        <f>'M (1)'!I6</f>
        <v>1</v>
      </c>
      <c r="J7" s="234" t="s">
        <v>384</v>
      </c>
      <c r="K7" s="235"/>
      <c r="L7" s="482" t="s">
        <v>100</v>
      </c>
      <c r="M7" s="483"/>
      <c r="N7" s="7" t="s">
        <v>101</v>
      </c>
      <c r="O7" s="398" t="s">
        <v>102</v>
      </c>
      <c r="P7" s="398"/>
      <c r="Q7" s="306" t="s">
        <v>103</v>
      </c>
      <c r="R7" s="306"/>
      <c r="S7" s="45">
        <f>E1_LST!G11</f>
        <v>24</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531</v>
      </c>
      <c r="C14" s="502"/>
      <c r="D14" s="502"/>
      <c r="E14" s="502"/>
      <c r="F14" s="502"/>
      <c r="G14" s="502"/>
      <c r="H14" s="502"/>
      <c r="I14" s="502"/>
      <c r="J14" s="502"/>
      <c r="K14" s="502"/>
      <c r="L14" s="502"/>
      <c r="M14" s="503"/>
      <c r="N14" s="504" t="s">
        <v>296</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297</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t="s">
        <v>298</v>
      </c>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t="s">
        <v>302</v>
      </c>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532</v>
      </c>
      <c r="C19" s="520"/>
      <c r="D19" s="520"/>
      <c r="E19" s="520"/>
      <c r="F19" s="520"/>
      <c r="G19" s="520"/>
      <c r="H19" s="520"/>
      <c r="I19" s="520"/>
      <c r="J19" s="520"/>
      <c r="K19" s="520"/>
      <c r="L19" s="520"/>
      <c r="M19" s="521"/>
      <c r="N19" s="522" t="s">
        <v>296</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304</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533</v>
      </c>
      <c r="C24" s="520"/>
      <c r="D24" s="520"/>
      <c r="E24" s="520"/>
      <c r="F24" s="520"/>
      <c r="G24" s="520"/>
      <c r="H24" s="520"/>
      <c r="I24" s="520"/>
      <c r="J24" s="520"/>
      <c r="K24" s="520"/>
      <c r="L24" s="520"/>
      <c r="M24" s="521"/>
      <c r="N24" s="522" t="s">
        <v>295</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t="s">
        <v>298</v>
      </c>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t="s">
        <v>302</v>
      </c>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t="s">
        <v>301</v>
      </c>
      <c r="O27" s="511"/>
      <c r="P27" s="511"/>
      <c r="Q27" s="511"/>
      <c r="R27" s="511"/>
      <c r="S27" s="512"/>
    </row>
    <row r="28" spans="1:19" ht="15"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534</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309</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310</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535</v>
      </c>
      <c r="C39" s="520"/>
      <c r="D39" s="520"/>
      <c r="E39" s="520"/>
      <c r="F39" s="520"/>
      <c r="G39" s="520"/>
      <c r="H39" s="520"/>
      <c r="I39" s="520"/>
      <c r="J39" s="520"/>
      <c r="K39" s="520"/>
      <c r="L39" s="520"/>
      <c r="M39" s="521"/>
      <c r="N39" s="522" t="s">
        <v>312</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314</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t="s">
        <v>315</v>
      </c>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t="s">
        <v>318</v>
      </c>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t="s">
        <v>319</v>
      </c>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00" t="s">
        <v>118</v>
      </c>
      <c r="B54" s="501" t="s">
        <v>536</v>
      </c>
      <c r="C54" s="502"/>
      <c r="D54" s="502"/>
      <c r="E54" s="502"/>
      <c r="F54" s="502"/>
      <c r="G54" s="502"/>
      <c r="H54" s="502"/>
      <c r="I54" s="502"/>
      <c r="J54" s="502"/>
      <c r="K54" s="502"/>
      <c r="L54" s="502"/>
      <c r="M54" s="503"/>
      <c r="N54" s="504" t="s">
        <v>323</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324</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327</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t="s">
        <v>328</v>
      </c>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t="s">
        <v>329</v>
      </c>
      <c r="O58" s="517"/>
      <c r="P58" s="517"/>
      <c r="Q58" s="517"/>
      <c r="R58" s="517"/>
      <c r="S58" s="518"/>
    </row>
    <row r="59" spans="1:19" ht="15" customHeight="1" x14ac:dyDescent="0.25">
      <c r="A59" s="301"/>
      <c r="B59" s="519" t="s">
        <v>537</v>
      </c>
      <c r="C59" s="520"/>
      <c r="D59" s="520"/>
      <c r="E59" s="520"/>
      <c r="F59" s="520"/>
      <c r="G59" s="520"/>
      <c r="H59" s="520"/>
      <c r="I59" s="520"/>
      <c r="J59" s="520"/>
      <c r="K59" s="520"/>
      <c r="L59" s="520"/>
      <c r="M59" s="521"/>
      <c r="N59" s="522" t="s">
        <v>323</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327</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t="s">
        <v>329</v>
      </c>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t="s">
        <v>330</v>
      </c>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538</v>
      </c>
      <c r="C64" s="520"/>
      <c r="D64" s="520"/>
      <c r="E64" s="520"/>
      <c r="F64" s="520"/>
      <c r="G64" s="520"/>
      <c r="H64" s="520"/>
      <c r="I64" s="520"/>
      <c r="J64" s="520"/>
      <c r="K64" s="520"/>
      <c r="L64" s="520"/>
      <c r="M64" s="521"/>
      <c r="N64" s="522" t="s">
        <v>325</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326</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t="s">
        <v>330</v>
      </c>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thickBot="1" x14ac:dyDescent="0.3">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E1_LST!G11</f>
        <v>24</v>
      </c>
      <c r="H71" s="367"/>
      <c r="I71" s="368"/>
      <c r="J71" s="334"/>
      <c r="K71" s="357" t="s">
        <v>203</v>
      </c>
      <c r="L71" s="360" t="s">
        <v>440</v>
      </c>
      <c r="M71" s="361"/>
      <c r="N71" s="361"/>
      <c r="O71" s="361"/>
      <c r="P71" s="361"/>
      <c r="Q71" s="361"/>
      <c r="R71" s="361"/>
      <c r="S71" s="362"/>
    </row>
    <row r="72" spans="1:19" ht="15" customHeight="1" x14ac:dyDescent="0.25">
      <c r="A72" s="301"/>
      <c r="B72" s="354" t="s">
        <v>123</v>
      </c>
      <c r="C72" s="355"/>
      <c r="D72" s="355"/>
      <c r="E72" s="355"/>
      <c r="F72" s="356"/>
      <c r="G72" s="348">
        <f>SUM(G73:I83)</f>
        <v>24</v>
      </c>
      <c r="H72" s="349"/>
      <c r="I72" s="350"/>
      <c r="J72" s="334"/>
      <c r="K72" s="358"/>
      <c r="L72" s="531" t="s">
        <v>151</v>
      </c>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t="s">
        <v>155</v>
      </c>
      <c r="M73" s="532"/>
      <c r="N73" s="532"/>
      <c r="O73" s="532"/>
      <c r="P73" s="532"/>
      <c r="Q73" s="532"/>
      <c r="R73" s="532"/>
      <c r="S73" s="533"/>
    </row>
    <row r="74" spans="1:19" ht="15" customHeight="1" x14ac:dyDescent="0.25">
      <c r="A74" s="301"/>
      <c r="B74" s="336" t="s">
        <v>125</v>
      </c>
      <c r="C74" s="337"/>
      <c r="D74" s="337"/>
      <c r="E74" s="337"/>
      <c r="F74" s="338"/>
      <c r="G74" s="534">
        <v>8</v>
      </c>
      <c r="H74" s="535"/>
      <c r="I74" s="536"/>
      <c r="J74" s="334"/>
      <c r="K74" s="358"/>
      <c r="L74" s="531" t="s">
        <v>158</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165</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t="s">
        <v>178</v>
      </c>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t="s">
        <v>181</v>
      </c>
      <c r="M77" s="532"/>
      <c r="N77" s="532"/>
      <c r="O77" s="532"/>
      <c r="P77" s="532"/>
      <c r="Q77" s="532"/>
      <c r="R77" s="532"/>
      <c r="S77" s="533"/>
    </row>
    <row r="78" spans="1:19" ht="15" customHeight="1" x14ac:dyDescent="0.25">
      <c r="A78" s="301"/>
      <c r="B78" s="336" t="s">
        <v>129</v>
      </c>
      <c r="C78" s="337"/>
      <c r="D78" s="337"/>
      <c r="E78" s="337"/>
      <c r="F78" s="338"/>
      <c r="G78" s="534">
        <v>12</v>
      </c>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v>2</v>
      </c>
      <c r="H81" s="535"/>
      <c r="I81" s="536"/>
      <c r="J81" s="334"/>
      <c r="K81" s="358"/>
      <c r="L81" s="531" t="s">
        <v>154</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166</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168</v>
      </c>
      <c r="M83" s="532"/>
      <c r="N83" s="532"/>
      <c r="O83" s="532"/>
      <c r="P83" s="532"/>
      <c r="Q83" s="532"/>
      <c r="R83" s="532"/>
      <c r="S83" s="533"/>
    </row>
    <row r="84" spans="1:19" ht="15" customHeight="1" x14ac:dyDescent="0.25">
      <c r="A84" s="301"/>
      <c r="B84" s="369" t="s">
        <v>136</v>
      </c>
      <c r="C84" s="370"/>
      <c r="D84" s="370"/>
      <c r="E84" s="370"/>
      <c r="F84" s="371"/>
      <c r="G84" s="366">
        <f>E1_LST!H11</f>
        <v>176</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200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E1_LST!E11</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439</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165</v>
      </c>
      <c r="C90" s="538"/>
      <c r="D90" s="538"/>
      <c r="E90" s="539"/>
      <c r="F90" s="540">
        <v>100</v>
      </c>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20" customHeight="1" x14ac:dyDescent="0.25">
      <c r="A98" s="339"/>
      <c r="B98" s="543" t="s">
        <v>432</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43" t="s">
        <v>433</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48" customHeight="1" x14ac:dyDescent="0.25">
      <c r="A102" s="339"/>
      <c r="B102" s="543" t="s">
        <v>434</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qP8jF+8hxK2xfAehgafC8eszuu/I609beMsMqGopwS8BYteZ6kL/VIqWI1knqSIX1qvSzXD9invvUauYRuVpZQ==" saltValue="duAmKQ7u6cT15EQ3scnzdA==" spinCount="100000" sheet="1" objects="1" scenarios="1"/>
  <mergeCells count="179">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B96:S96"/>
    <mergeCell ref="B97:S97"/>
    <mergeCell ref="B98:S98"/>
    <mergeCell ref="B99:S99"/>
    <mergeCell ref="B100:S100"/>
    <mergeCell ref="B101:S101"/>
    <mergeCell ref="B92:E92"/>
    <mergeCell ref="F92:I92"/>
    <mergeCell ref="B93:E93"/>
    <mergeCell ref="F93:I93"/>
    <mergeCell ref="A88:A94"/>
    <mergeCell ref="B88:E88"/>
    <mergeCell ref="F88:I88"/>
    <mergeCell ref="J88:J94"/>
    <mergeCell ref="B89:E89"/>
    <mergeCell ref="L94:S94"/>
    <mergeCell ref="L88:S88"/>
    <mergeCell ref="A95:S95"/>
    <mergeCell ref="K88:K94"/>
    <mergeCell ref="L89:S89"/>
    <mergeCell ref="L90:S90"/>
    <mergeCell ref="L91:S91"/>
    <mergeCell ref="L92:S92"/>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KEW_E1</formula1>
    </dataValidation>
    <dataValidation type="list" allowBlank="1" showInputMessage="1" showErrorMessage="1" sqref="N34:S53" xr:uid="{00000000-0002-0000-0200-000005000000}">
      <formula1>KEU_E1</formula1>
    </dataValidation>
    <dataValidation type="list" allowBlank="1" showInputMessage="1" showErrorMessage="1" sqref="N54:S68" xr:uid="{00000000-0002-0000-0200-000006000000}">
      <formula1>KEK_E1</formula1>
    </dataValidation>
  </dataValidations>
  <hyperlinks>
    <hyperlink ref="O13" r:id="rId1" xr:uid="{45374114-CAB5-4308-8A65-B1025A1C1D7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Gothic,Pogrubiony"&amp;12&amp;K05-042KARTA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E1_LST!B42</f>
        <v>Moduł E1/7</v>
      </c>
      <c r="B3" s="340"/>
      <c r="C3" s="340"/>
      <c r="D3" s="344" t="str">
        <f>E1_LST!C42</f>
        <v>Zarządzanie marketingowe</v>
      </c>
      <c r="E3" s="345"/>
      <c r="F3" s="345"/>
      <c r="G3" s="345"/>
      <c r="H3" s="345"/>
      <c r="I3" s="346"/>
      <c r="J3" s="3"/>
      <c r="K3" s="3"/>
      <c r="L3" s="4"/>
      <c r="M3" s="4"/>
      <c r="N3" s="4"/>
      <c r="O3" s="4"/>
      <c r="P3" s="4"/>
      <c r="Q3" s="4"/>
      <c r="R3" s="4"/>
    </row>
    <row r="4" spans="1:19" ht="18.75" thickBot="1" x14ac:dyDescent="0.3">
      <c r="A4" s="295" t="s">
        <v>110</v>
      </c>
      <c r="B4" s="295"/>
      <c r="C4" s="295"/>
      <c r="D4" s="341" t="str">
        <f>E1_LST!B43</f>
        <v>Kurs 7.1.</v>
      </c>
      <c r="E4" s="342"/>
      <c r="F4" s="342"/>
      <c r="G4" s="342"/>
      <c r="H4" s="342"/>
      <c r="I4" s="343"/>
      <c r="J4" s="3"/>
      <c r="K4" s="3"/>
      <c r="L4" s="4"/>
      <c r="M4" s="4"/>
      <c r="N4" s="4"/>
      <c r="O4" s="4"/>
      <c r="P4" s="4"/>
      <c r="Q4" s="4"/>
      <c r="R4" s="4"/>
    </row>
    <row r="5" spans="1:19" ht="23.25" thickBot="1" x14ac:dyDescent="0.3">
      <c r="A5" s="296" t="s">
        <v>111</v>
      </c>
      <c r="B5" s="296"/>
      <c r="C5" s="296"/>
      <c r="D5" s="297" t="str">
        <f>E1_LST!C43</f>
        <v>Marketing</v>
      </c>
      <c r="E5" s="297"/>
      <c r="F5" s="297"/>
      <c r="G5" s="297"/>
      <c r="H5" s="297"/>
      <c r="I5" s="297"/>
      <c r="J5" s="297"/>
      <c r="K5" s="297"/>
      <c r="L5" s="298" t="s">
        <v>94</v>
      </c>
      <c r="M5" s="298"/>
      <c r="N5" s="44">
        <f>E1_LST!D43</f>
        <v>5</v>
      </c>
      <c r="O5" s="298" t="s">
        <v>95</v>
      </c>
      <c r="P5" s="298"/>
      <c r="Q5" s="299" t="str">
        <f>E1_LST!F42</f>
        <v>dr J. Osuch</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(7)'!G6</f>
        <v>II</v>
      </c>
      <c r="H7" s="180" t="s">
        <v>99</v>
      </c>
      <c r="I7" s="40">
        <f>'M (7)'!I6</f>
        <v>3</v>
      </c>
      <c r="J7" s="234" t="s">
        <v>384</v>
      </c>
      <c r="K7" s="235"/>
      <c r="L7" s="482" t="s">
        <v>100</v>
      </c>
      <c r="M7" s="483"/>
      <c r="N7" s="7" t="s">
        <v>101</v>
      </c>
      <c r="O7" s="398" t="s">
        <v>102</v>
      </c>
      <c r="P7" s="398"/>
      <c r="Q7" s="306" t="s">
        <v>103</v>
      </c>
      <c r="R7" s="306"/>
      <c r="S7" s="45">
        <f>E1_LST!G43</f>
        <v>24</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630</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306</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t="s">
        <v>302</v>
      </c>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631</v>
      </c>
      <c r="C19" s="520"/>
      <c r="D19" s="520"/>
      <c r="E19" s="520"/>
      <c r="F19" s="520"/>
      <c r="G19" s="520"/>
      <c r="H19" s="520"/>
      <c r="I19" s="520"/>
      <c r="J19" s="520"/>
      <c r="K19" s="520"/>
      <c r="L19" s="520"/>
      <c r="M19" s="521"/>
      <c r="N19" s="522" t="s">
        <v>296</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297</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t="s">
        <v>302</v>
      </c>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765</v>
      </c>
      <c r="C24" s="520"/>
      <c r="D24" s="520"/>
      <c r="E24" s="520"/>
      <c r="F24" s="520"/>
      <c r="G24" s="520"/>
      <c r="H24" s="520"/>
      <c r="I24" s="520"/>
      <c r="J24" s="520"/>
      <c r="K24" s="520"/>
      <c r="L24" s="520"/>
      <c r="M24" s="521"/>
      <c r="N24" s="522" t="s">
        <v>306</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t="s">
        <v>305</v>
      </c>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customHeight="1" x14ac:dyDescent="0.25">
      <c r="A29" s="301"/>
      <c r="B29" s="519" t="s">
        <v>769</v>
      </c>
      <c r="C29" s="520"/>
      <c r="D29" s="520"/>
      <c r="E29" s="520"/>
      <c r="F29" s="520"/>
      <c r="G29" s="520"/>
      <c r="H29" s="520"/>
      <c r="I29" s="520"/>
      <c r="J29" s="520"/>
      <c r="K29" s="520"/>
      <c r="L29" s="520"/>
      <c r="M29" s="521"/>
      <c r="N29" s="522" t="s">
        <v>296</v>
      </c>
      <c r="O29" s="523"/>
      <c r="P29" s="523"/>
      <c r="Q29" s="523"/>
      <c r="R29" s="523"/>
      <c r="S29" s="524"/>
    </row>
    <row r="30" spans="1:19" ht="15" customHeight="1" x14ac:dyDescent="0.25">
      <c r="A30" s="301"/>
      <c r="B30" s="507"/>
      <c r="C30" s="508"/>
      <c r="D30" s="508"/>
      <c r="E30" s="508"/>
      <c r="F30" s="508"/>
      <c r="G30" s="508"/>
      <c r="H30" s="508"/>
      <c r="I30" s="508"/>
      <c r="J30" s="508"/>
      <c r="K30" s="508"/>
      <c r="L30" s="508"/>
      <c r="M30" s="509"/>
      <c r="N30" s="510" t="s">
        <v>297</v>
      </c>
      <c r="O30" s="511"/>
      <c r="P30" s="511"/>
      <c r="Q30" s="511"/>
      <c r="R30" s="511"/>
      <c r="S30" s="512"/>
    </row>
    <row r="31" spans="1:19" ht="15"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632</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312</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766</v>
      </c>
      <c r="C39" s="520"/>
      <c r="D39" s="520"/>
      <c r="E39" s="520"/>
      <c r="F39" s="520"/>
      <c r="G39" s="520"/>
      <c r="H39" s="520"/>
      <c r="I39" s="520"/>
      <c r="J39" s="520"/>
      <c r="K39" s="520"/>
      <c r="L39" s="520"/>
      <c r="M39" s="521"/>
      <c r="N39" s="522" t="s">
        <v>308</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309</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t="s">
        <v>310</v>
      </c>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767</v>
      </c>
      <c r="C44" s="520"/>
      <c r="D44" s="520"/>
      <c r="E44" s="520"/>
      <c r="F44" s="520"/>
      <c r="G44" s="520"/>
      <c r="H44" s="520"/>
      <c r="I44" s="520"/>
      <c r="J44" s="520"/>
      <c r="K44" s="520"/>
      <c r="L44" s="520"/>
      <c r="M44" s="521"/>
      <c r="N44" s="522" t="s">
        <v>311</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314</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t="s">
        <v>321</v>
      </c>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768</v>
      </c>
      <c r="C49" s="520"/>
      <c r="D49" s="520"/>
      <c r="E49" s="520"/>
      <c r="F49" s="520"/>
      <c r="G49" s="520"/>
      <c r="H49" s="520"/>
      <c r="I49" s="520"/>
      <c r="J49" s="520"/>
      <c r="K49" s="520"/>
      <c r="L49" s="520"/>
      <c r="M49" s="521"/>
      <c r="N49" s="522" t="s">
        <v>308</v>
      </c>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t="s">
        <v>310</v>
      </c>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t="s">
        <v>319</v>
      </c>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t="s">
        <v>318</v>
      </c>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t="s">
        <v>633</v>
      </c>
      <c r="C54" s="508"/>
      <c r="D54" s="508"/>
      <c r="E54" s="508"/>
      <c r="F54" s="508"/>
      <c r="G54" s="508"/>
      <c r="H54" s="508"/>
      <c r="I54" s="508"/>
      <c r="J54" s="508"/>
      <c r="K54" s="508"/>
      <c r="L54" s="508"/>
      <c r="M54" s="509"/>
      <c r="N54" s="504" t="s">
        <v>325</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326</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634</v>
      </c>
      <c r="C59" s="520"/>
      <c r="D59" s="520"/>
      <c r="E59" s="520"/>
      <c r="F59" s="520"/>
      <c r="G59" s="520"/>
      <c r="H59" s="520"/>
      <c r="I59" s="520"/>
      <c r="J59" s="520"/>
      <c r="K59" s="520"/>
      <c r="L59" s="520"/>
      <c r="M59" s="521"/>
      <c r="N59" s="522" t="s">
        <v>322</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324</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t="s">
        <v>328</v>
      </c>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635</v>
      </c>
      <c r="C64" s="520"/>
      <c r="D64" s="520"/>
      <c r="E64" s="520"/>
      <c r="F64" s="520"/>
      <c r="G64" s="520"/>
      <c r="H64" s="520"/>
      <c r="I64" s="520"/>
      <c r="J64" s="520"/>
      <c r="K64" s="520"/>
      <c r="L64" s="520"/>
      <c r="M64" s="521"/>
      <c r="N64" s="522" t="s">
        <v>322</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323</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E1_LST!G43</f>
        <v>24</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24</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6</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9</v>
      </c>
      <c r="H74" s="535"/>
      <c r="I74" s="536"/>
      <c r="J74" s="334"/>
      <c r="K74" s="358"/>
      <c r="L74" s="531" t="s">
        <v>155</v>
      </c>
      <c r="M74" s="532"/>
      <c r="N74" s="532"/>
      <c r="O74" s="532"/>
      <c r="P74" s="532"/>
      <c r="Q74" s="532"/>
      <c r="R74" s="532"/>
      <c r="S74" s="533"/>
    </row>
    <row r="75" spans="1:19" ht="15" customHeight="1" x14ac:dyDescent="0.25">
      <c r="A75" s="301"/>
      <c r="B75" s="336" t="s">
        <v>126</v>
      </c>
      <c r="C75" s="337"/>
      <c r="D75" s="337"/>
      <c r="E75" s="337"/>
      <c r="F75" s="338"/>
      <c r="G75" s="534">
        <v>2</v>
      </c>
      <c r="H75" s="535"/>
      <c r="I75" s="536"/>
      <c r="J75" s="334"/>
      <c r="K75" s="358"/>
      <c r="L75" s="531" t="s">
        <v>161</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t="s">
        <v>165</v>
      </c>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t="s">
        <v>169</v>
      </c>
      <c r="M77" s="532"/>
      <c r="N77" s="532"/>
      <c r="O77" s="532"/>
      <c r="P77" s="532"/>
      <c r="Q77" s="532"/>
      <c r="R77" s="532"/>
      <c r="S77" s="533"/>
    </row>
    <row r="78" spans="1:19" ht="15" customHeight="1" x14ac:dyDescent="0.25">
      <c r="A78" s="301"/>
      <c r="B78" s="336" t="s">
        <v>129</v>
      </c>
      <c r="C78" s="337"/>
      <c r="D78" s="337"/>
      <c r="E78" s="337"/>
      <c r="F78" s="338"/>
      <c r="G78" s="534">
        <v>5</v>
      </c>
      <c r="H78" s="535"/>
      <c r="I78" s="536"/>
      <c r="J78" s="334"/>
      <c r="K78" s="358"/>
      <c r="L78" s="531" t="s">
        <v>181</v>
      </c>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154</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160</v>
      </c>
      <c r="M83" s="532"/>
      <c r="N83" s="532"/>
      <c r="O83" s="532"/>
      <c r="P83" s="532"/>
      <c r="Q83" s="532"/>
      <c r="R83" s="532"/>
      <c r="S83" s="533"/>
    </row>
    <row r="84" spans="1:19" ht="15" customHeight="1" x14ac:dyDescent="0.25">
      <c r="A84" s="301"/>
      <c r="B84" s="369" t="s">
        <v>136</v>
      </c>
      <c r="C84" s="370"/>
      <c r="D84" s="370"/>
      <c r="E84" s="370"/>
      <c r="F84" s="371"/>
      <c r="G84" s="366">
        <f>E1_LST!H43</f>
        <v>101</v>
      </c>
      <c r="H84" s="367"/>
      <c r="I84" s="368"/>
      <c r="J84" s="334"/>
      <c r="K84" s="358"/>
      <c r="L84" s="531" t="s">
        <v>174</v>
      </c>
      <c r="M84" s="532"/>
      <c r="N84" s="532"/>
      <c r="O84" s="532"/>
      <c r="P84" s="532"/>
      <c r="Q84" s="532"/>
      <c r="R84" s="532"/>
      <c r="S84" s="533"/>
    </row>
    <row r="85" spans="1:19" ht="15" customHeight="1" x14ac:dyDescent="0.25">
      <c r="A85" s="301"/>
      <c r="B85" s="373" t="s">
        <v>206</v>
      </c>
      <c r="C85" s="374"/>
      <c r="D85" s="374"/>
      <c r="E85" s="374"/>
      <c r="F85" s="375"/>
      <c r="G85" s="348">
        <f>SUM(G84,G71)</f>
        <v>125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E1_LST!E43</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162</v>
      </c>
      <c r="C90" s="538"/>
      <c r="D90" s="538"/>
      <c r="E90" s="539"/>
      <c r="F90" s="540">
        <v>40</v>
      </c>
      <c r="G90" s="541"/>
      <c r="H90" s="541"/>
      <c r="I90" s="542"/>
      <c r="J90" s="311"/>
      <c r="K90" s="324"/>
      <c r="L90" s="315" t="s">
        <v>293</v>
      </c>
      <c r="M90" s="316"/>
      <c r="N90" s="316"/>
      <c r="O90" s="316"/>
      <c r="P90" s="316"/>
      <c r="Q90" s="316"/>
      <c r="R90" s="316"/>
      <c r="S90" s="317"/>
    </row>
    <row r="91" spans="1:19" ht="15" customHeight="1" x14ac:dyDescent="0.25">
      <c r="A91" s="307"/>
      <c r="B91" s="537" t="s">
        <v>165</v>
      </c>
      <c r="C91" s="538"/>
      <c r="D91" s="538"/>
      <c r="E91" s="539"/>
      <c r="F91" s="540">
        <v>40</v>
      </c>
      <c r="G91" s="541"/>
      <c r="H91" s="541"/>
      <c r="I91" s="542"/>
      <c r="J91" s="311"/>
      <c r="K91" s="324"/>
      <c r="L91" s="315" t="s">
        <v>143</v>
      </c>
      <c r="M91" s="316"/>
      <c r="N91" s="316"/>
      <c r="O91" s="316"/>
      <c r="P91" s="316"/>
      <c r="Q91" s="316"/>
      <c r="R91" s="316"/>
      <c r="S91" s="317"/>
    </row>
    <row r="92" spans="1:19" ht="15" customHeight="1" x14ac:dyDescent="0.25">
      <c r="A92" s="307"/>
      <c r="B92" s="537" t="s">
        <v>159</v>
      </c>
      <c r="C92" s="538"/>
      <c r="D92" s="538"/>
      <c r="E92" s="539"/>
      <c r="F92" s="540">
        <v>20</v>
      </c>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47.75" customHeight="1" x14ac:dyDescent="0.25">
      <c r="A98" s="339"/>
      <c r="B98" s="543" t="s">
        <v>495</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43" t="s">
        <v>496</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55.5" customHeight="1" x14ac:dyDescent="0.25">
      <c r="A102" s="339"/>
      <c r="B102" s="543" t="s">
        <v>497</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n4lvklOqclAxdmZo4udwWaedXrA21njsiEXtO8pb+32lRTkYc78pjzWxHtmwV11UraCEIHKCLg23mJCpVyYblQ==" saltValue="0x6SxgyV6EJtX3qTrqCXU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54:S68" xr:uid="{00000000-0002-0000-1D00-000004000000}">
      <formula1>KEK_E1</formula1>
    </dataValidation>
    <dataValidation type="list" allowBlank="1" showInputMessage="1" showErrorMessage="1" sqref="N34:S53" xr:uid="{00000000-0002-0000-1D00-000005000000}">
      <formula1>KEU_E1</formula1>
    </dataValidation>
    <dataValidation type="list" allowBlank="1" showInputMessage="1" showErrorMessage="1" sqref="N14:S33" xr:uid="{00000000-0002-0000-1D00-000006000000}">
      <formula1>KEW_E1</formula1>
    </dataValidation>
  </dataValidations>
  <hyperlinks>
    <hyperlink ref="O13" r:id="rId1" xr:uid="{10939395-2230-47E2-B689-3985F7741F57}"/>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E1_LST!B42</f>
        <v>Moduł E1/7</v>
      </c>
      <c r="B3" s="340"/>
      <c r="C3" s="340"/>
      <c r="D3" s="344" t="str">
        <f>E1_LST!C42</f>
        <v>Zarządzanie marketingowe</v>
      </c>
      <c r="E3" s="345"/>
      <c r="F3" s="345"/>
      <c r="G3" s="345"/>
      <c r="H3" s="345"/>
      <c r="I3" s="346"/>
      <c r="J3" s="3"/>
      <c r="K3" s="3"/>
      <c r="L3" s="4"/>
      <c r="M3" s="4"/>
      <c r="N3" s="4"/>
      <c r="O3" s="4"/>
      <c r="P3" s="4"/>
      <c r="Q3" s="4"/>
      <c r="R3" s="4"/>
    </row>
    <row r="4" spans="1:19" ht="18.75" thickBot="1" x14ac:dyDescent="0.3">
      <c r="A4" s="295" t="s">
        <v>110</v>
      </c>
      <c r="B4" s="295"/>
      <c r="C4" s="295"/>
      <c r="D4" s="341" t="str">
        <f>E1_LST!B44</f>
        <v>Kurs 7.2.</v>
      </c>
      <c r="E4" s="342"/>
      <c r="F4" s="342"/>
      <c r="G4" s="342"/>
      <c r="H4" s="342"/>
      <c r="I4" s="343"/>
      <c r="J4" s="3"/>
      <c r="K4" s="3"/>
      <c r="L4" s="4"/>
      <c r="M4" s="4"/>
      <c r="N4" s="4"/>
      <c r="O4" s="4"/>
      <c r="P4" s="4"/>
      <c r="Q4" s="4"/>
      <c r="R4" s="4"/>
    </row>
    <row r="5" spans="1:19" ht="23.25" thickBot="1" x14ac:dyDescent="0.3">
      <c r="A5" s="296" t="s">
        <v>111</v>
      </c>
      <c r="B5" s="296"/>
      <c r="C5" s="296"/>
      <c r="D5" s="297" t="str">
        <f>E1_LST!C44</f>
        <v>Badania rynkowe i marketingowe - warsztat</v>
      </c>
      <c r="E5" s="297"/>
      <c r="F5" s="297"/>
      <c r="G5" s="297"/>
      <c r="H5" s="297"/>
      <c r="I5" s="297"/>
      <c r="J5" s="297"/>
      <c r="K5" s="297"/>
      <c r="L5" s="298" t="s">
        <v>94</v>
      </c>
      <c r="M5" s="298"/>
      <c r="N5" s="44">
        <f>E1_LST!D44</f>
        <v>5</v>
      </c>
      <c r="O5" s="298" t="s">
        <v>95</v>
      </c>
      <c r="P5" s="298"/>
      <c r="Q5" s="299" t="str">
        <f>E1_LST!F42</f>
        <v>dr J. Osuch</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(7)'!G6</f>
        <v>II</v>
      </c>
      <c r="H7" s="180" t="s">
        <v>99</v>
      </c>
      <c r="I7" s="40">
        <f>'M (7)'!I6</f>
        <v>3</v>
      </c>
      <c r="J7" s="234" t="s">
        <v>384</v>
      </c>
      <c r="K7" s="235"/>
      <c r="L7" s="482" t="s">
        <v>100</v>
      </c>
      <c r="M7" s="483"/>
      <c r="N7" s="7" t="s">
        <v>101</v>
      </c>
      <c r="O7" s="398" t="s">
        <v>102</v>
      </c>
      <c r="P7" s="398"/>
      <c r="Q7" s="306" t="s">
        <v>103</v>
      </c>
      <c r="R7" s="306"/>
      <c r="S7" s="45">
        <f>E1_LST!G44</f>
        <v>20</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770</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298</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636</v>
      </c>
      <c r="C19" s="520"/>
      <c r="D19" s="520"/>
      <c r="E19" s="520"/>
      <c r="F19" s="520"/>
      <c r="G19" s="520"/>
      <c r="H19" s="520"/>
      <c r="I19" s="520"/>
      <c r="J19" s="520"/>
      <c r="K19" s="520"/>
      <c r="L19" s="520"/>
      <c r="M19" s="521"/>
      <c r="N19" s="522" t="s">
        <v>297</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302</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637</v>
      </c>
      <c r="C24" s="520"/>
      <c r="D24" s="520"/>
      <c r="E24" s="520"/>
      <c r="F24" s="520"/>
      <c r="G24" s="520"/>
      <c r="H24" s="520"/>
      <c r="I24" s="520"/>
      <c r="J24" s="520"/>
      <c r="K24" s="520"/>
      <c r="L24" s="520"/>
      <c r="M24" s="521"/>
      <c r="N24" s="522" t="s">
        <v>298</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t="s">
        <v>306</v>
      </c>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t="s">
        <v>303</v>
      </c>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638</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310</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639</v>
      </c>
      <c r="C39" s="520"/>
      <c r="D39" s="520"/>
      <c r="E39" s="520"/>
      <c r="F39" s="520"/>
      <c r="G39" s="520"/>
      <c r="H39" s="520"/>
      <c r="I39" s="520"/>
      <c r="J39" s="520"/>
      <c r="K39" s="520"/>
      <c r="L39" s="520"/>
      <c r="M39" s="521"/>
      <c r="N39" s="522" t="s">
        <v>309</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315</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t="s">
        <v>157</v>
      </c>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640</v>
      </c>
      <c r="C44" s="520"/>
      <c r="D44" s="520"/>
      <c r="E44" s="520"/>
      <c r="F44" s="520"/>
      <c r="G44" s="520"/>
      <c r="H44" s="520"/>
      <c r="I44" s="520"/>
      <c r="J44" s="520"/>
      <c r="K44" s="520"/>
      <c r="L44" s="520"/>
      <c r="M44" s="521"/>
      <c r="N44" s="522" t="s">
        <v>309</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315</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t="s">
        <v>316</v>
      </c>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thickBot="1" x14ac:dyDescent="0.3">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00" t="s">
        <v>118</v>
      </c>
      <c r="B54" s="501" t="s">
        <v>771</v>
      </c>
      <c r="C54" s="502"/>
      <c r="D54" s="502"/>
      <c r="E54" s="502"/>
      <c r="F54" s="502"/>
      <c r="G54" s="502"/>
      <c r="H54" s="502"/>
      <c r="I54" s="502"/>
      <c r="J54" s="502"/>
      <c r="K54" s="502"/>
      <c r="L54" s="502"/>
      <c r="M54" s="503"/>
      <c r="N54" s="504" t="s">
        <v>324</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327</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331</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641</v>
      </c>
      <c r="C59" s="520"/>
      <c r="D59" s="520"/>
      <c r="E59" s="520"/>
      <c r="F59" s="520"/>
      <c r="G59" s="520"/>
      <c r="H59" s="520"/>
      <c r="I59" s="520"/>
      <c r="J59" s="520"/>
      <c r="K59" s="520"/>
      <c r="L59" s="520"/>
      <c r="M59" s="521"/>
      <c r="N59" s="522" t="s">
        <v>323</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327</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t="s">
        <v>328</v>
      </c>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642</v>
      </c>
      <c r="C64" s="520"/>
      <c r="D64" s="520"/>
      <c r="E64" s="520"/>
      <c r="F64" s="520"/>
      <c r="G64" s="520"/>
      <c r="H64" s="520"/>
      <c r="I64" s="520"/>
      <c r="J64" s="520"/>
      <c r="K64" s="520"/>
      <c r="L64" s="520"/>
      <c r="M64" s="521"/>
      <c r="N64" s="522" t="s">
        <v>322</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323</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t="s">
        <v>328</v>
      </c>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thickBot="1" x14ac:dyDescent="0.3">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E1_LST!G44</f>
        <v>20</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20</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6</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8</v>
      </c>
      <c r="H74" s="535"/>
      <c r="I74" s="536"/>
      <c r="J74" s="334"/>
      <c r="K74" s="358"/>
      <c r="L74" s="531" t="s">
        <v>155</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164</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t="s">
        <v>178</v>
      </c>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t="s">
        <v>181</v>
      </c>
      <c r="M77" s="532"/>
      <c r="N77" s="532"/>
      <c r="O77" s="532"/>
      <c r="P77" s="532"/>
      <c r="Q77" s="532"/>
      <c r="R77" s="532"/>
      <c r="S77" s="533"/>
    </row>
    <row r="78" spans="1:19" ht="15" customHeight="1" x14ac:dyDescent="0.25">
      <c r="A78" s="301"/>
      <c r="B78" s="336" t="s">
        <v>129</v>
      </c>
      <c r="C78" s="337"/>
      <c r="D78" s="337"/>
      <c r="E78" s="337"/>
      <c r="F78" s="338"/>
      <c r="G78" s="534">
        <v>6</v>
      </c>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154</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166</v>
      </c>
      <c r="M83" s="532"/>
      <c r="N83" s="532"/>
      <c r="O83" s="532"/>
      <c r="P83" s="532"/>
      <c r="Q83" s="532"/>
      <c r="R83" s="532"/>
      <c r="S83" s="533"/>
    </row>
    <row r="84" spans="1:19" ht="15" customHeight="1" x14ac:dyDescent="0.25">
      <c r="A84" s="301"/>
      <c r="B84" s="369" t="s">
        <v>136</v>
      </c>
      <c r="C84" s="370"/>
      <c r="D84" s="370"/>
      <c r="E84" s="370"/>
      <c r="F84" s="371"/>
      <c r="G84" s="366">
        <f>E1_LST!H44</f>
        <v>105</v>
      </c>
      <c r="H84" s="367"/>
      <c r="I84" s="368"/>
      <c r="J84" s="334"/>
      <c r="K84" s="358"/>
      <c r="L84" s="531" t="s">
        <v>177</v>
      </c>
      <c r="M84" s="532"/>
      <c r="N84" s="532"/>
      <c r="O84" s="532"/>
      <c r="P84" s="532"/>
      <c r="Q84" s="532"/>
      <c r="R84" s="532"/>
      <c r="S84" s="533"/>
    </row>
    <row r="85" spans="1:19" ht="15" customHeight="1" x14ac:dyDescent="0.25">
      <c r="A85" s="301"/>
      <c r="B85" s="373" t="s">
        <v>206</v>
      </c>
      <c r="C85" s="374"/>
      <c r="D85" s="374"/>
      <c r="E85" s="374"/>
      <c r="F85" s="375"/>
      <c r="G85" s="348">
        <f>SUM(G84,G71)</f>
        <v>125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E1_LST!E44</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197</v>
      </c>
      <c r="C90" s="538"/>
      <c r="D90" s="538"/>
      <c r="E90" s="539"/>
      <c r="F90" s="540">
        <v>50</v>
      </c>
      <c r="G90" s="541"/>
      <c r="H90" s="541"/>
      <c r="I90" s="542"/>
      <c r="J90" s="311"/>
      <c r="K90" s="324"/>
      <c r="L90" s="315" t="s">
        <v>293</v>
      </c>
      <c r="M90" s="316"/>
      <c r="N90" s="316"/>
      <c r="O90" s="316"/>
      <c r="P90" s="316"/>
      <c r="Q90" s="316"/>
      <c r="R90" s="316"/>
      <c r="S90" s="317"/>
    </row>
    <row r="91" spans="1:19" ht="15" customHeight="1" x14ac:dyDescent="0.25">
      <c r="A91" s="307"/>
      <c r="B91" s="537" t="s">
        <v>159</v>
      </c>
      <c r="C91" s="538"/>
      <c r="D91" s="538"/>
      <c r="E91" s="539"/>
      <c r="F91" s="540">
        <v>50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62.75" customHeight="1" x14ac:dyDescent="0.25">
      <c r="A98" s="339"/>
      <c r="B98" s="543" t="s">
        <v>498</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61.5" customHeight="1" x14ac:dyDescent="0.25">
      <c r="A100" s="339"/>
      <c r="B100" s="543" t="s">
        <v>499</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49.5" customHeight="1" x14ac:dyDescent="0.25">
      <c r="A102" s="339"/>
      <c r="B102" s="543" t="s">
        <v>500</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jae5xoeJuSuO2Ggv3ydhb4OVb8qGnVebPpYMPSk4cD4HnFrZuXarl3mswX+D/klnzchznMoR9DqExWsn9sSzYw==" saltValue="mAZ8E8+uzfhTcBCjenxJ9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1E00-000000000000}">
      <formula1>PRAC_STUD</formula1>
    </dataValidation>
    <dataValidation type="list" allowBlank="1" showInputMessage="1" showErrorMessage="1" sqref="L72:L79" xr:uid="{00000000-0002-0000-1E00-000001000000}">
      <formula1>METODY</formula1>
    </dataValidation>
    <dataValidation type="list" allowBlank="1" showInputMessage="1" showErrorMessage="1" sqref="L7" xr:uid="{00000000-0002-0000-1E00-000002000000}">
      <formula1>STATUS</formula1>
    </dataValidation>
    <dataValidation type="list" allowBlank="1" showInputMessage="1" showErrorMessage="1" sqref="B90:E94" xr:uid="{00000000-0002-0000-1E00-000003000000}">
      <formula1>ZAL</formula1>
    </dataValidation>
    <dataValidation type="list" allowBlank="1" showInputMessage="1" showErrorMessage="1" sqref="N54:S68" xr:uid="{00000000-0002-0000-1E00-000004000000}">
      <formula1>KEK_E1</formula1>
    </dataValidation>
    <dataValidation type="list" allowBlank="1" showInputMessage="1" showErrorMessage="1" sqref="N34:S53" xr:uid="{00000000-0002-0000-1E00-000005000000}">
      <formula1>KEU_E1</formula1>
    </dataValidation>
    <dataValidation type="list" allowBlank="1" showInputMessage="1" showErrorMessage="1" sqref="N14:S33" xr:uid="{00000000-0002-0000-1E00-000006000000}">
      <formula1>KEW_E1</formula1>
    </dataValidation>
  </dataValidations>
  <hyperlinks>
    <hyperlink ref="O13" r:id="rId1" xr:uid="{2503C480-93F4-4F76-80AD-2438B947270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D5D5FF"/>
    <pageSetUpPr fitToPage="1"/>
  </sheetPr>
  <dimension ref="A1:S31"/>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E1_LST!B46</f>
        <v>Moduł E1/8</v>
      </c>
      <c r="D3" s="224"/>
      <c r="E3" s="224"/>
      <c r="F3" s="225"/>
      <c r="G3" s="3"/>
      <c r="H3" s="3"/>
      <c r="I3" s="3"/>
      <c r="J3" s="3"/>
      <c r="K3" s="3"/>
      <c r="L3" s="4"/>
      <c r="M3" s="4"/>
      <c r="N3" s="4"/>
      <c r="O3" s="4"/>
      <c r="P3" s="4"/>
      <c r="Q3" s="4"/>
    </row>
    <row r="4" spans="1:19" s="469" customFormat="1" ht="39.75" customHeight="1" thickBot="1" x14ac:dyDescent="0.3">
      <c r="A4" s="222" t="s">
        <v>93</v>
      </c>
      <c r="B4" s="222"/>
      <c r="C4" s="212" t="str">
        <f>E1_LST!C46</f>
        <v>Finanse i rachunkowość</v>
      </c>
      <c r="D4" s="213"/>
      <c r="E4" s="213"/>
      <c r="F4" s="213"/>
      <c r="G4" s="213"/>
      <c r="H4" s="213"/>
      <c r="I4" s="213"/>
      <c r="J4" s="214"/>
      <c r="K4" s="217" t="s">
        <v>94</v>
      </c>
      <c r="L4" s="217"/>
      <c r="M4" s="181">
        <f>E1_LST!D46</f>
        <v>18</v>
      </c>
      <c r="N4" s="215" t="s">
        <v>95</v>
      </c>
      <c r="O4" s="216"/>
      <c r="P4" s="209" t="str">
        <f>E1_LST!F46</f>
        <v>dr D. Majewska-Bielecka</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346</v>
      </c>
      <c r="H6" s="179" t="s">
        <v>99</v>
      </c>
      <c r="I6" s="40">
        <v>4</v>
      </c>
      <c r="J6" s="7" t="s">
        <v>291</v>
      </c>
      <c r="K6" s="471" t="s">
        <v>100</v>
      </c>
      <c r="L6" s="471"/>
      <c r="M6" s="233" t="s">
        <v>101</v>
      </c>
      <c r="N6" s="233"/>
      <c r="O6" s="181" t="s">
        <v>102</v>
      </c>
      <c r="P6" s="234" t="s">
        <v>103</v>
      </c>
      <c r="Q6" s="235"/>
      <c r="R6" s="181">
        <f>E1_LST!G46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t="s">
        <v>416</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502</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85.25" customHeight="1" thickBot="1" x14ac:dyDescent="0.3">
      <c r="A22" s="479" t="s">
        <v>501</v>
      </c>
      <c r="B22" s="480"/>
      <c r="C22" s="480"/>
      <c r="D22" s="480"/>
      <c r="E22" s="480"/>
      <c r="F22" s="480" t="s">
        <v>417</v>
      </c>
      <c r="G22" s="480"/>
      <c r="H22" s="480"/>
      <c r="I22" s="480"/>
      <c r="J22" s="480"/>
      <c r="K22" s="480"/>
      <c r="L22" s="480" t="s">
        <v>418</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E1_LST!B46</f>
        <v>Moduł E1/8</v>
      </c>
      <c r="C26" s="260"/>
      <c r="D26" s="33" t="str">
        <f>E1_LST!B47</f>
        <v>Kurs 8.1.</v>
      </c>
      <c r="E26" s="103" t="str">
        <f>E1_LST!B46</f>
        <v>Moduł E1/8</v>
      </c>
      <c r="F26" s="267" t="str">
        <f>E1_LST!B48</f>
        <v>Kurs 8.2.</v>
      </c>
      <c r="G26" s="268"/>
      <c r="H26" s="275" t="str">
        <f>E1_LST!B46</f>
        <v>Moduł E1/8</v>
      </c>
      <c r="I26" s="276"/>
      <c r="J26" s="34" t="str">
        <f>E1_LST!B49</f>
        <v>Kurs 8.3.</v>
      </c>
      <c r="K26" s="283" t="str">
        <f>E1_LST!B46</f>
        <v>Moduł E1/8</v>
      </c>
      <c r="L26" s="284"/>
      <c r="M26" s="283" t="str">
        <f>E1_LST!B50</f>
        <v>Kurs 8.4.</v>
      </c>
      <c r="N26" s="284"/>
      <c r="O26" s="285"/>
      <c r="P26" s="286"/>
      <c r="Q26" s="285"/>
      <c r="R26" s="287"/>
    </row>
    <row r="27" spans="1:19" s="104" customFormat="1" ht="59.25" customHeight="1" x14ac:dyDescent="0.25">
      <c r="A27" s="129" t="s">
        <v>111</v>
      </c>
      <c r="B27" s="379" t="str">
        <f>E1_LST!C47</f>
        <v>Rachunkowość</v>
      </c>
      <c r="C27" s="380"/>
      <c r="D27" s="381"/>
      <c r="E27" s="382" t="str">
        <f>E1_LST!C48</f>
        <v>Finanse przedsiębiorstw</v>
      </c>
      <c r="F27" s="383"/>
      <c r="G27" s="384"/>
      <c r="H27" s="385" t="str">
        <f>E1_LST!C49</f>
        <v xml:space="preserve">Analiza finansowa - warsztaty </v>
      </c>
      <c r="I27" s="386"/>
      <c r="J27" s="387"/>
      <c r="K27" s="388" t="str">
        <f>E1_LST!C50</f>
        <v>Strategie podatkowe</v>
      </c>
      <c r="L27" s="389"/>
      <c r="M27" s="389"/>
      <c r="N27" s="390"/>
      <c r="O27" s="391"/>
      <c r="P27" s="392"/>
      <c r="Q27" s="392"/>
      <c r="R27" s="393"/>
    </row>
    <row r="28" spans="1:19" s="104" customFormat="1" ht="30" customHeight="1" thickBot="1" x14ac:dyDescent="0.3">
      <c r="A28" s="39" t="s">
        <v>112</v>
      </c>
      <c r="B28" s="261">
        <f>E1_LST!D47</f>
        <v>6</v>
      </c>
      <c r="C28" s="262"/>
      <c r="D28" s="263"/>
      <c r="E28" s="272">
        <f>E1_LST!D48</f>
        <v>6</v>
      </c>
      <c r="F28" s="273"/>
      <c r="G28" s="274"/>
      <c r="H28" s="280">
        <f>E1_LST!D49</f>
        <v>4</v>
      </c>
      <c r="I28" s="281"/>
      <c r="J28" s="282"/>
      <c r="K28" s="226">
        <f>E1_LST!D50</f>
        <v>2</v>
      </c>
      <c r="L28" s="227"/>
      <c r="M28" s="227"/>
      <c r="N28" s="228"/>
      <c r="O28" s="229"/>
      <c r="P28" s="230"/>
      <c r="Q28" s="230"/>
      <c r="R28" s="231"/>
    </row>
    <row r="29" spans="1:19" s="104" customFormat="1" ht="34.5" hidden="1" customHeight="1" thickBot="1" x14ac:dyDescent="0.3">
      <c r="A29" s="156"/>
      <c r="B29" s="157"/>
      <c r="C29" s="158" t="s">
        <v>452</v>
      </c>
      <c r="D29" s="159"/>
      <c r="E29" s="160"/>
      <c r="F29" s="161" t="s">
        <v>452</v>
      </c>
      <c r="G29" s="162"/>
      <c r="H29" s="163"/>
      <c r="I29" s="164" t="s">
        <v>452</v>
      </c>
      <c r="J29" s="165"/>
      <c r="K29" s="166"/>
      <c r="L29" s="167" t="s">
        <v>452</v>
      </c>
      <c r="M29" s="168"/>
      <c r="N29" s="169"/>
      <c r="O29" s="170"/>
      <c r="P29" s="171"/>
      <c r="Q29" s="172"/>
      <c r="R29" s="173"/>
    </row>
    <row r="30" spans="1:19" x14ac:dyDescent="0.25">
      <c r="A30" s="104"/>
      <c r="B30" s="104"/>
      <c r="C30" s="104"/>
      <c r="D30" s="104"/>
      <c r="E30" s="104"/>
      <c r="F30" s="104"/>
      <c r="G30" s="104"/>
      <c r="H30" s="104"/>
      <c r="I30" s="104"/>
      <c r="J30" s="104"/>
      <c r="K30" s="104"/>
      <c r="L30" s="104"/>
      <c r="M30" s="104"/>
      <c r="N30" s="104"/>
      <c r="O30" s="104"/>
      <c r="P30" s="104"/>
      <c r="Q30" s="104"/>
      <c r="R30" s="104"/>
    </row>
    <row r="31" spans="1:19" x14ac:dyDescent="0.25">
      <c r="A31" s="104"/>
      <c r="B31" s="104"/>
      <c r="C31" s="104"/>
      <c r="D31" s="104"/>
      <c r="E31" s="104"/>
      <c r="F31" s="104"/>
      <c r="G31" s="104"/>
      <c r="H31" s="104"/>
      <c r="I31" s="104"/>
      <c r="J31" s="104"/>
      <c r="K31" s="104"/>
      <c r="L31" s="104"/>
      <c r="M31" s="104"/>
      <c r="N31" s="104"/>
      <c r="O31" s="104"/>
      <c r="P31" s="104"/>
      <c r="Q31" s="104"/>
      <c r="R31" s="104"/>
    </row>
  </sheetData>
  <sheetProtection algorithmName="SHA-512" hashValue="mRS+bpxjQ319gjlrCGtDIWxHB4uTfxMtac6vqWQNVYDI0KIu7J2yEmP0EH1PLqmg9rpSkWB+5O0NXkCzyd7dXw==" saltValue="HmlrrU+WVtYFnHh3Hzu7p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1" xr:uid="{09281B2B-BFDF-41A3-8D9B-3AC5CAE8FDF2}"/>
    <hyperlink ref="L29" r:id="rId2" xr:uid="{733C30DE-F9F8-4C6B-A316-0AD239B4D72B}"/>
    <hyperlink ref="C29" r:id="rId3" xr:uid="{38DD0001-7E5C-46F7-A52C-664D0D21C86D}"/>
    <hyperlink ref="I29" r:id="rId4" xr:uid="{66118FE0-7A67-4DB8-97D8-5E1344058ABC}"/>
  </hyperlinks>
  <printOptions horizontalCentered="1"/>
  <pageMargins left="0.70866141732283472" right="0.70866141732283472" top="0.74803149606299213" bottom="0.74803149606299213" header="0.31496062992125984" footer="0.31496062992125984"/>
  <pageSetup paperSize="9" scale="53" orientation="landscape" r:id="rId5"/>
  <headerFooter>
    <oddHeader>&amp;C&amp;"Century Gothic,Pogrubiony"&amp;12&amp;K05-047KARTA MODUŁU&amp;R&amp;G</oddHeader>
  </headerFooter>
  <drawing r:id="rId6"/>
  <legacyDrawingHF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E1_LST!B46</f>
        <v>Moduł E1/8</v>
      </c>
      <c r="B3" s="340"/>
      <c r="C3" s="340"/>
      <c r="D3" s="344" t="str">
        <f>E1_LST!C46</f>
        <v>Finanse i rachunkowość</v>
      </c>
      <c r="E3" s="345"/>
      <c r="F3" s="345"/>
      <c r="G3" s="345"/>
      <c r="H3" s="345"/>
      <c r="I3" s="346"/>
      <c r="J3" s="3"/>
      <c r="K3" s="3"/>
      <c r="L3" s="4"/>
      <c r="M3" s="4"/>
      <c r="N3" s="4"/>
      <c r="O3" s="4"/>
      <c r="P3" s="4"/>
      <c r="Q3" s="4"/>
      <c r="R3" s="4"/>
    </row>
    <row r="4" spans="1:19" ht="18.75" thickBot="1" x14ac:dyDescent="0.3">
      <c r="A4" s="295" t="s">
        <v>110</v>
      </c>
      <c r="B4" s="295"/>
      <c r="C4" s="295"/>
      <c r="D4" s="341" t="str">
        <f>E1_LST!B47</f>
        <v>Kurs 8.1.</v>
      </c>
      <c r="E4" s="342"/>
      <c r="F4" s="342"/>
      <c r="G4" s="342"/>
      <c r="H4" s="342"/>
      <c r="I4" s="343"/>
      <c r="J4" s="3"/>
      <c r="K4" s="3"/>
      <c r="L4" s="4"/>
      <c r="M4" s="4"/>
      <c r="N4" s="4"/>
      <c r="O4" s="4"/>
      <c r="P4" s="4"/>
      <c r="Q4" s="4"/>
      <c r="R4" s="4"/>
    </row>
    <row r="5" spans="1:19" ht="23.25" thickBot="1" x14ac:dyDescent="0.3">
      <c r="A5" s="296" t="s">
        <v>111</v>
      </c>
      <c r="B5" s="296"/>
      <c r="C5" s="296"/>
      <c r="D5" s="297" t="str">
        <f>E1_LST!C47</f>
        <v>Rachunkowość</v>
      </c>
      <c r="E5" s="297"/>
      <c r="F5" s="297"/>
      <c r="G5" s="297"/>
      <c r="H5" s="297"/>
      <c r="I5" s="297"/>
      <c r="J5" s="297"/>
      <c r="K5" s="297"/>
      <c r="L5" s="298" t="s">
        <v>94</v>
      </c>
      <c r="M5" s="298"/>
      <c r="N5" s="44">
        <f>E1_LST!D47</f>
        <v>6</v>
      </c>
      <c r="O5" s="298" t="s">
        <v>95</v>
      </c>
      <c r="P5" s="298"/>
      <c r="Q5" s="398" t="str">
        <f>E1_LST!F46</f>
        <v>dr D. Majewska-Bielecka</v>
      </c>
      <c r="R5" s="398"/>
      <c r="S5" s="398"/>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(8)'!G6</f>
        <v>II</v>
      </c>
      <c r="H7" s="180" t="s">
        <v>99</v>
      </c>
      <c r="I7" s="40">
        <f>'M (8)'!I6</f>
        <v>4</v>
      </c>
      <c r="J7" s="234" t="s">
        <v>384</v>
      </c>
      <c r="K7" s="235"/>
      <c r="L7" s="482" t="s">
        <v>100</v>
      </c>
      <c r="M7" s="483"/>
      <c r="N7" s="7" t="s">
        <v>101</v>
      </c>
      <c r="O7" s="398" t="s">
        <v>102</v>
      </c>
      <c r="P7" s="398"/>
      <c r="Q7" s="306" t="s">
        <v>103</v>
      </c>
      <c r="R7" s="306"/>
      <c r="S7" s="45">
        <f>E1_LST!G47</f>
        <v>26</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643</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301</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644</v>
      </c>
      <c r="C19" s="520"/>
      <c r="D19" s="520"/>
      <c r="E19" s="520"/>
      <c r="F19" s="520"/>
      <c r="G19" s="520"/>
      <c r="H19" s="520"/>
      <c r="I19" s="520"/>
      <c r="J19" s="520"/>
      <c r="K19" s="520"/>
      <c r="L19" s="520"/>
      <c r="M19" s="521"/>
      <c r="N19" s="522" t="s">
        <v>303</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645</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309</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646</v>
      </c>
      <c r="C39" s="520"/>
      <c r="D39" s="520"/>
      <c r="E39" s="520"/>
      <c r="F39" s="520"/>
      <c r="G39" s="520"/>
      <c r="H39" s="520"/>
      <c r="I39" s="520"/>
      <c r="J39" s="520"/>
      <c r="K39" s="520"/>
      <c r="L39" s="520"/>
      <c r="M39" s="521"/>
      <c r="N39" s="522" t="s">
        <v>310</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320</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647</v>
      </c>
      <c r="C54" s="502"/>
      <c r="D54" s="502"/>
      <c r="E54" s="502"/>
      <c r="F54" s="502"/>
      <c r="G54" s="502"/>
      <c r="H54" s="502"/>
      <c r="I54" s="502"/>
      <c r="J54" s="502"/>
      <c r="K54" s="502"/>
      <c r="L54" s="502"/>
      <c r="M54" s="503"/>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331</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332</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E1_LST!G47</f>
        <v>26</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26</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12</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12</v>
      </c>
      <c r="H74" s="535"/>
      <c r="I74" s="536"/>
      <c r="J74" s="334"/>
      <c r="K74" s="358"/>
      <c r="L74" s="531" t="s">
        <v>155</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158</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174</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177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157</v>
      </c>
      <c r="M83" s="532"/>
      <c r="N83" s="532"/>
      <c r="O83" s="532"/>
      <c r="P83" s="532"/>
      <c r="Q83" s="532"/>
      <c r="R83" s="532"/>
      <c r="S83" s="533"/>
    </row>
    <row r="84" spans="1:19" ht="15" customHeight="1" x14ac:dyDescent="0.25">
      <c r="A84" s="301"/>
      <c r="B84" s="369" t="s">
        <v>136</v>
      </c>
      <c r="C84" s="370"/>
      <c r="D84" s="370"/>
      <c r="E84" s="370"/>
      <c r="F84" s="371"/>
      <c r="G84" s="366">
        <f>E1_LST!H47</f>
        <v>124</v>
      </c>
      <c r="H84" s="367"/>
      <c r="I84" s="368"/>
      <c r="J84" s="334"/>
      <c r="K84" s="358"/>
      <c r="L84" s="531" t="s">
        <v>150</v>
      </c>
      <c r="M84" s="532"/>
      <c r="N84" s="532"/>
      <c r="O84" s="532"/>
      <c r="P84" s="532"/>
      <c r="Q84" s="532"/>
      <c r="R84" s="532"/>
      <c r="S84" s="533"/>
    </row>
    <row r="85" spans="1:19" ht="15" customHeight="1" x14ac:dyDescent="0.25">
      <c r="A85" s="301"/>
      <c r="B85" s="373" t="s">
        <v>206</v>
      </c>
      <c r="C85" s="374"/>
      <c r="D85" s="374"/>
      <c r="E85" s="374"/>
      <c r="F85" s="375"/>
      <c r="G85" s="348">
        <f>SUM(G84,G71)</f>
        <v>150</v>
      </c>
      <c r="H85" s="349"/>
      <c r="I85" s="350"/>
      <c r="J85" s="335"/>
      <c r="K85" s="359"/>
      <c r="L85" s="531" t="s">
        <v>168</v>
      </c>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E1_LST!E47</f>
        <v>egzamin</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149</v>
      </c>
      <c r="C90" s="538"/>
      <c r="D90" s="538"/>
      <c r="E90" s="539"/>
      <c r="F90" s="540">
        <v>90</v>
      </c>
      <c r="G90" s="541"/>
      <c r="H90" s="541"/>
      <c r="I90" s="542"/>
      <c r="J90" s="311"/>
      <c r="K90" s="324"/>
      <c r="L90" s="315" t="s">
        <v>293</v>
      </c>
      <c r="M90" s="316"/>
      <c r="N90" s="316"/>
      <c r="O90" s="316"/>
      <c r="P90" s="316"/>
      <c r="Q90" s="316"/>
      <c r="R90" s="316"/>
      <c r="S90" s="317"/>
    </row>
    <row r="91" spans="1:19" ht="15" customHeight="1" x14ac:dyDescent="0.25">
      <c r="A91" s="307"/>
      <c r="B91" s="537" t="s">
        <v>170</v>
      </c>
      <c r="C91" s="538"/>
      <c r="D91" s="538"/>
      <c r="E91" s="539"/>
      <c r="F91" s="540">
        <v>10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12.5" customHeight="1" x14ac:dyDescent="0.25">
      <c r="A98" s="339"/>
      <c r="B98" s="543" t="s">
        <v>503</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43" t="s">
        <v>504</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63.75" customHeight="1" x14ac:dyDescent="0.25">
      <c r="A102" s="339"/>
      <c r="B102" s="543" t="s">
        <v>505</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AOgp8o2qVbVPpA5IOK/inzYZ0uBJbpe836DMboZU00Bhl8FwCrVYEH2mf2a1p/XpewzEyclq//FlVGZnVswW/w==" saltValue="torw0oR5GU8+yGiIrODnT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000-000000000000}">
      <formula1>PRAC_STUD</formula1>
    </dataValidation>
    <dataValidation type="list" allowBlank="1" showInputMessage="1" showErrorMessage="1" sqref="L72:L79" xr:uid="{00000000-0002-0000-2000-000001000000}">
      <formula1>METODY</formula1>
    </dataValidation>
    <dataValidation type="list" allowBlank="1" showInputMessage="1" showErrorMessage="1" sqref="L7" xr:uid="{00000000-0002-0000-2000-000002000000}">
      <formula1>STATUS</formula1>
    </dataValidation>
    <dataValidation type="list" allowBlank="1" showInputMessage="1" showErrorMessage="1" sqref="B90:E94" xr:uid="{00000000-0002-0000-2000-000003000000}">
      <formula1>ZAL</formula1>
    </dataValidation>
    <dataValidation type="list" allowBlank="1" showInputMessage="1" showErrorMessage="1" sqref="N54:S68" xr:uid="{00000000-0002-0000-2000-000004000000}">
      <formula1>KEK_E1</formula1>
    </dataValidation>
    <dataValidation type="list" allowBlank="1" showInputMessage="1" showErrorMessage="1" sqref="N34:S53" xr:uid="{00000000-0002-0000-2000-000005000000}">
      <formula1>KEU_E1</formula1>
    </dataValidation>
    <dataValidation type="list" allowBlank="1" showInputMessage="1" showErrorMessage="1" sqref="N14:S33" xr:uid="{00000000-0002-0000-2000-000006000000}">
      <formula1>KEW_E1</formula1>
    </dataValidation>
  </dataValidations>
  <hyperlinks>
    <hyperlink ref="O13" r:id="rId1" xr:uid="{F36A4662-A07B-41AF-8DAF-BD99361FC92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E1_LST!B46</f>
        <v>Moduł E1/8</v>
      </c>
      <c r="B3" s="340"/>
      <c r="C3" s="340"/>
      <c r="D3" s="344" t="str">
        <f>E1_LST!C46</f>
        <v>Finanse i rachunkowość</v>
      </c>
      <c r="E3" s="345"/>
      <c r="F3" s="345"/>
      <c r="G3" s="345"/>
      <c r="H3" s="345"/>
      <c r="I3" s="346"/>
      <c r="J3" s="3"/>
      <c r="K3" s="3"/>
      <c r="L3" s="4"/>
      <c r="M3" s="4"/>
      <c r="N3" s="4"/>
      <c r="O3" s="4"/>
      <c r="P3" s="4"/>
      <c r="Q3" s="4"/>
      <c r="R3" s="4"/>
    </row>
    <row r="4" spans="1:19" ht="18.75" thickBot="1" x14ac:dyDescent="0.3">
      <c r="A4" s="295" t="s">
        <v>110</v>
      </c>
      <c r="B4" s="295"/>
      <c r="C4" s="295"/>
      <c r="D4" s="341" t="str">
        <f>E1_LST!B48</f>
        <v>Kurs 8.2.</v>
      </c>
      <c r="E4" s="342"/>
      <c r="F4" s="342"/>
      <c r="G4" s="342"/>
      <c r="H4" s="342"/>
      <c r="I4" s="343"/>
      <c r="J4" s="3"/>
      <c r="K4" s="3"/>
      <c r="L4" s="4"/>
      <c r="M4" s="4"/>
      <c r="N4" s="4"/>
      <c r="O4" s="4"/>
      <c r="P4" s="4"/>
      <c r="Q4" s="4"/>
      <c r="R4" s="4"/>
    </row>
    <row r="5" spans="1:19" ht="23.25" thickBot="1" x14ac:dyDescent="0.3">
      <c r="A5" s="296" t="s">
        <v>111</v>
      </c>
      <c r="B5" s="296"/>
      <c r="C5" s="296"/>
      <c r="D5" s="297" t="str">
        <f>E1_LST!C48</f>
        <v>Finanse przedsiębiorstw</v>
      </c>
      <c r="E5" s="297"/>
      <c r="F5" s="297"/>
      <c r="G5" s="297"/>
      <c r="H5" s="297"/>
      <c r="I5" s="297"/>
      <c r="J5" s="297"/>
      <c r="K5" s="297"/>
      <c r="L5" s="298" t="s">
        <v>94</v>
      </c>
      <c r="M5" s="298"/>
      <c r="N5" s="44">
        <f>E1_LST!D48</f>
        <v>6</v>
      </c>
      <c r="O5" s="298" t="s">
        <v>95</v>
      </c>
      <c r="P5" s="298"/>
      <c r="Q5" s="398" t="str">
        <f>E1_LST!F46</f>
        <v>dr D. Majewska-Bielecka</v>
      </c>
      <c r="R5" s="398"/>
      <c r="S5" s="398"/>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(8)'!G6</f>
        <v>II</v>
      </c>
      <c r="H7" s="180" t="s">
        <v>99</v>
      </c>
      <c r="I7" s="40">
        <f>'M (8)'!I6</f>
        <v>4</v>
      </c>
      <c r="J7" s="234" t="s">
        <v>384</v>
      </c>
      <c r="K7" s="235"/>
      <c r="L7" s="482" t="s">
        <v>100</v>
      </c>
      <c r="M7" s="483"/>
      <c r="N7" s="7" t="s">
        <v>101</v>
      </c>
      <c r="O7" s="398" t="s">
        <v>102</v>
      </c>
      <c r="P7" s="398"/>
      <c r="Q7" s="306" t="s">
        <v>103</v>
      </c>
      <c r="R7" s="306"/>
      <c r="S7" s="45">
        <f>E1_LST!G48</f>
        <v>26</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745</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648</v>
      </c>
      <c r="C19" s="520"/>
      <c r="D19" s="520"/>
      <c r="E19" s="520"/>
      <c r="F19" s="520"/>
      <c r="G19" s="520"/>
      <c r="H19" s="520"/>
      <c r="I19" s="520"/>
      <c r="J19" s="520"/>
      <c r="K19" s="520"/>
      <c r="L19" s="520"/>
      <c r="M19" s="521"/>
      <c r="N19" s="522" t="s">
        <v>298</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301</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649</v>
      </c>
      <c r="C24" s="520"/>
      <c r="D24" s="520"/>
      <c r="E24" s="520"/>
      <c r="F24" s="520"/>
      <c r="G24" s="520"/>
      <c r="H24" s="520"/>
      <c r="I24" s="520"/>
      <c r="J24" s="520"/>
      <c r="K24" s="520"/>
      <c r="L24" s="520"/>
      <c r="M24" s="521"/>
      <c r="N24" s="522" t="s">
        <v>295</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t="s">
        <v>298</v>
      </c>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customHeight="1" x14ac:dyDescent="0.25">
      <c r="A29" s="301"/>
      <c r="B29" s="519" t="s">
        <v>650</v>
      </c>
      <c r="C29" s="520"/>
      <c r="D29" s="520"/>
      <c r="E29" s="520"/>
      <c r="F29" s="520"/>
      <c r="G29" s="520"/>
      <c r="H29" s="520"/>
      <c r="I29" s="520"/>
      <c r="J29" s="520"/>
      <c r="K29" s="520"/>
      <c r="L29" s="520"/>
      <c r="M29" s="521"/>
      <c r="N29" s="522" t="s">
        <v>295</v>
      </c>
      <c r="O29" s="523"/>
      <c r="P29" s="523"/>
      <c r="Q29" s="523"/>
      <c r="R29" s="523"/>
      <c r="S29" s="524"/>
    </row>
    <row r="30" spans="1:19" ht="15" customHeight="1" x14ac:dyDescent="0.25">
      <c r="A30" s="301"/>
      <c r="B30" s="507"/>
      <c r="C30" s="508"/>
      <c r="D30" s="508"/>
      <c r="E30" s="508"/>
      <c r="F30" s="508"/>
      <c r="G30" s="508"/>
      <c r="H30" s="508"/>
      <c r="I30" s="508"/>
      <c r="J30" s="508"/>
      <c r="K30" s="508"/>
      <c r="L30" s="508"/>
      <c r="M30" s="509"/>
      <c r="N30" s="510" t="s">
        <v>298</v>
      </c>
      <c r="O30" s="511"/>
      <c r="P30" s="511"/>
      <c r="Q30" s="511"/>
      <c r="R30" s="511"/>
      <c r="S30" s="512"/>
    </row>
    <row r="31" spans="1:19" ht="15"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651</v>
      </c>
      <c r="C34" s="502"/>
      <c r="D34" s="502"/>
      <c r="E34" s="502"/>
      <c r="F34" s="502"/>
      <c r="G34" s="502"/>
      <c r="H34" s="502"/>
      <c r="I34" s="502"/>
      <c r="J34" s="502"/>
      <c r="K34" s="502"/>
      <c r="L34" s="502"/>
      <c r="M34" s="503"/>
      <c r="N34" s="504" t="s">
        <v>309</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310</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320</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652</v>
      </c>
      <c r="C39" s="520"/>
      <c r="D39" s="520"/>
      <c r="E39" s="520"/>
      <c r="F39" s="520"/>
      <c r="G39" s="520"/>
      <c r="H39" s="520"/>
      <c r="I39" s="520"/>
      <c r="J39" s="520"/>
      <c r="K39" s="520"/>
      <c r="L39" s="520"/>
      <c r="M39" s="521"/>
      <c r="N39" s="522" t="s">
        <v>309</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310</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t="s">
        <v>320</v>
      </c>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653</v>
      </c>
      <c r="C44" s="520"/>
      <c r="D44" s="520"/>
      <c r="E44" s="520"/>
      <c r="F44" s="520"/>
      <c r="G44" s="520"/>
      <c r="H44" s="520"/>
      <c r="I44" s="520"/>
      <c r="J44" s="520"/>
      <c r="K44" s="520"/>
      <c r="L44" s="520"/>
      <c r="M44" s="521"/>
      <c r="N44" s="522" t="s">
        <v>309</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310</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t="s">
        <v>320</v>
      </c>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654</v>
      </c>
      <c r="C49" s="520"/>
      <c r="D49" s="520"/>
      <c r="E49" s="520"/>
      <c r="F49" s="520"/>
      <c r="G49" s="520"/>
      <c r="H49" s="520"/>
      <c r="I49" s="520"/>
      <c r="J49" s="520"/>
      <c r="K49" s="520"/>
      <c r="L49" s="520"/>
      <c r="M49" s="521"/>
      <c r="N49" s="522" t="s">
        <v>309</v>
      </c>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t="s">
        <v>310</v>
      </c>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t="s">
        <v>320</v>
      </c>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405" t="s">
        <v>462</v>
      </c>
      <c r="B54" s="519" t="s">
        <v>655</v>
      </c>
      <c r="C54" s="520"/>
      <c r="D54" s="520"/>
      <c r="E54" s="520"/>
      <c r="F54" s="520"/>
      <c r="G54" s="520"/>
      <c r="H54" s="520"/>
      <c r="I54" s="520"/>
      <c r="J54" s="520"/>
      <c r="K54" s="520"/>
      <c r="L54" s="520"/>
      <c r="M54" s="521"/>
      <c r="N54" s="504" t="s">
        <v>323</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327</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329</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t="s">
        <v>330</v>
      </c>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545</v>
      </c>
      <c r="C59" s="520"/>
      <c r="D59" s="520"/>
      <c r="E59" s="520"/>
      <c r="F59" s="520"/>
      <c r="G59" s="520"/>
      <c r="H59" s="520"/>
      <c r="I59" s="520"/>
      <c r="J59" s="520"/>
      <c r="K59" s="520"/>
      <c r="L59" s="520"/>
      <c r="M59" s="521"/>
      <c r="N59" s="522" t="s">
        <v>322</v>
      </c>
      <c r="O59" s="523"/>
      <c r="P59" s="523"/>
      <c r="Q59" s="523"/>
      <c r="R59" s="523"/>
      <c r="S59" s="524"/>
    </row>
    <row r="60" spans="1:19" x14ac:dyDescent="0.25">
      <c r="A60" s="301"/>
      <c r="B60" s="507"/>
      <c r="C60" s="508"/>
      <c r="D60" s="508"/>
      <c r="E60" s="508"/>
      <c r="F60" s="508"/>
      <c r="G60" s="508"/>
      <c r="H60" s="508"/>
      <c r="I60" s="508"/>
      <c r="J60" s="508"/>
      <c r="K60" s="508"/>
      <c r="L60" s="508"/>
      <c r="M60" s="509"/>
      <c r="N60" s="510" t="s">
        <v>328</v>
      </c>
      <c r="O60" s="511"/>
      <c r="P60" s="511"/>
      <c r="Q60" s="511"/>
      <c r="R60" s="511"/>
      <c r="S60" s="512"/>
    </row>
    <row r="61" spans="1:19" x14ac:dyDescent="0.25">
      <c r="A61" s="301"/>
      <c r="B61" s="507"/>
      <c r="C61" s="508"/>
      <c r="D61" s="508"/>
      <c r="E61" s="508"/>
      <c r="F61" s="508"/>
      <c r="G61" s="508"/>
      <c r="H61" s="508"/>
      <c r="I61" s="508"/>
      <c r="J61" s="508"/>
      <c r="K61" s="508"/>
      <c r="L61" s="508"/>
      <c r="M61" s="509"/>
      <c r="N61" s="510" t="s">
        <v>329</v>
      </c>
      <c r="O61" s="511"/>
      <c r="P61" s="511"/>
      <c r="Q61" s="511"/>
      <c r="R61" s="511"/>
      <c r="S61" s="512"/>
    </row>
    <row r="62" spans="1:19" x14ac:dyDescent="0.25">
      <c r="A62" s="301"/>
      <c r="B62" s="507"/>
      <c r="C62" s="508"/>
      <c r="D62" s="508"/>
      <c r="E62" s="508"/>
      <c r="F62" s="508"/>
      <c r="G62" s="508"/>
      <c r="H62" s="508"/>
      <c r="I62" s="508"/>
      <c r="J62" s="508"/>
      <c r="K62" s="508"/>
      <c r="L62" s="508"/>
      <c r="M62" s="509"/>
      <c r="N62" s="510"/>
      <c r="O62" s="511"/>
      <c r="P62" s="511"/>
      <c r="Q62" s="511"/>
      <c r="R62" s="511"/>
      <c r="S62" s="512"/>
    </row>
    <row r="63" spans="1:19"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E1_LST!G48</f>
        <v>26</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26</v>
      </c>
      <c r="H72" s="349"/>
      <c r="I72" s="350"/>
      <c r="J72" s="334"/>
      <c r="K72" s="358"/>
      <c r="L72" s="531" t="s">
        <v>151</v>
      </c>
      <c r="M72" s="532"/>
      <c r="N72" s="532"/>
      <c r="O72" s="532"/>
      <c r="P72" s="532"/>
      <c r="Q72" s="532"/>
      <c r="R72" s="532"/>
      <c r="S72" s="533"/>
    </row>
    <row r="73" spans="1:19" ht="15" customHeight="1" x14ac:dyDescent="0.25">
      <c r="A73" s="301"/>
      <c r="B73" s="336" t="s">
        <v>124</v>
      </c>
      <c r="C73" s="337"/>
      <c r="D73" s="337"/>
      <c r="E73" s="337"/>
      <c r="F73" s="338"/>
      <c r="G73" s="534">
        <v>12</v>
      </c>
      <c r="H73" s="535"/>
      <c r="I73" s="536"/>
      <c r="J73" s="334"/>
      <c r="K73" s="358"/>
      <c r="L73" s="531" t="s">
        <v>161</v>
      </c>
      <c r="M73" s="532"/>
      <c r="N73" s="532"/>
      <c r="O73" s="532"/>
      <c r="P73" s="532"/>
      <c r="Q73" s="532"/>
      <c r="R73" s="532"/>
      <c r="S73" s="533"/>
    </row>
    <row r="74" spans="1:19" ht="15" customHeight="1" x14ac:dyDescent="0.25">
      <c r="A74" s="301"/>
      <c r="B74" s="336" t="s">
        <v>125</v>
      </c>
      <c r="C74" s="337"/>
      <c r="D74" s="337"/>
      <c r="E74" s="337"/>
      <c r="F74" s="338"/>
      <c r="G74" s="534">
        <v>12</v>
      </c>
      <c r="H74" s="535"/>
      <c r="I74" s="536"/>
      <c r="J74" s="334"/>
      <c r="K74" s="358"/>
      <c r="L74" s="531" t="s">
        <v>158</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155</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168</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157</v>
      </c>
      <c r="M83" s="532"/>
      <c r="N83" s="532"/>
      <c r="O83" s="532"/>
      <c r="P83" s="532"/>
      <c r="Q83" s="532"/>
      <c r="R83" s="532"/>
      <c r="S83" s="533"/>
    </row>
    <row r="84" spans="1:19" ht="15" customHeight="1" x14ac:dyDescent="0.25">
      <c r="A84" s="301"/>
      <c r="B84" s="369" t="s">
        <v>136</v>
      </c>
      <c r="C84" s="370"/>
      <c r="D84" s="370"/>
      <c r="E84" s="370"/>
      <c r="F84" s="371"/>
      <c r="G84" s="366">
        <f>E1_LST!H48</f>
        <v>124</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150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E1_LST!E48</f>
        <v>egzamin</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149</v>
      </c>
      <c r="C90" s="538"/>
      <c r="D90" s="538"/>
      <c r="E90" s="539"/>
      <c r="F90" s="540">
        <v>90</v>
      </c>
      <c r="G90" s="541"/>
      <c r="H90" s="541"/>
      <c r="I90" s="542"/>
      <c r="J90" s="311"/>
      <c r="K90" s="324"/>
      <c r="L90" s="315" t="s">
        <v>293</v>
      </c>
      <c r="M90" s="316"/>
      <c r="N90" s="316"/>
      <c r="O90" s="316"/>
      <c r="P90" s="316"/>
      <c r="Q90" s="316"/>
      <c r="R90" s="316"/>
      <c r="S90" s="317"/>
    </row>
    <row r="91" spans="1:19" ht="15" customHeight="1" x14ac:dyDescent="0.25">
      <c r="A91" s="307"/>
      <c r="B91" s="537" t="s">
        <v>170</v>
      </c>
      <c r="C91" s="538"/>
      <c r="D91" s="538"/>
      <c r="E91" s="539"/>
      <c r="F91" s="540">
        <v>10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38" customHeight="1" x14ac:dyDescent="0.25">
      <c r="A98" s="339"/>
      <c r="B98" s="543" t="s">
        <v>506</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43" t="s">
        <v>507</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64.5" customHeight="1" x14ac:dyDescent="0.25">
      <c r="A102" s="339"/>
      <c r="B102" s="543" t="s">
        <v>508</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h4vggRMu1VP3S9P0yvLxWuta9CDRvc91UAmaVmoPBVyJ/7mhT69umfIkePRlF1BKsL5e75Pit99kCExpFb3gaA==" saltValue="40FU8BgAV2bsHtvshL2FT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54:S68" xr:uid="{00000000-0002-0000-2100-000004000000}">
      <formula1>KEK_E1</formula1>
    </dataValidation>
    <dataValidation type="list" allowBlank="1" showInputMessage="1" showErrorMessage="1" sqref="N34:S53" xr:uid="{00000000-0002-0000-2100-000005000000}">
      <formula1>KEU_E1</formula1>
    </dataValidation>
    <dataValidation type="list" allowBlank="1" showInputMessage="1" showErrorMessage="1" sqref="N14:S33" xr:uid="{00000000-0002-0000-2100-000006000000}">
      <formula1>KEW_E1</formula1>
    </dataValidation>
  </dataValidations>
  <hyperlinks>
    <hyperlink ref="O13" r:id="rId1" xr:uid="{A6E28B49-B4A0-4D24-AEC1-ECE030C7D16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E1_LST!B46</f>
        <v>Moduł E1/8</v>
      </c>
      <c r="B3" s="340"/>
      <c r="C3" s="340"/>
      <c r="D3" s="344" t="str">
        <f>E1_LST!C46</f>
        <v>Finanse i rachunkowość</v>
      </c>
      <c r="E3" s="345"/>
      <c r="F3" s="345"/>
      <c r="G3" s="345"/>
      <c r="H3" s="345"/>
      <c r="I3" s="346"/>
      <c r="J3" s="3"/>
      <c r="K3" s="3"/>
      <c r="L3" s="4"/>
      <c r="M3" s="4"/>
      <c r="N3" s="4"/>
      <c r="O3" s="4"/>
      <c r="P3" s="4"/>
      <c r="Q3" s="4"/>
      <c r="R3" s="4"/>
    </row>
    <row r="4" spans="1:19" ht="18.75" thickBot="1" x14ac:dyDescent="0.3">
      <c r="A4" s="295" t="s">
        <v>110</v>
      </c>
      <c r="B4" s="295"/>
      <c r="C4" s="295"/>
      <c r="D4" s="341" t="str">
        <f>E1_LST!B49</f>
        <v>Kurs 8.3.</v>
      </c>
      <c r="E4" s="342"/>
      <c r="F4" s="342"/>
      <c r="G4" s="342"/>
      <c r="H4" s="342"/>
      <c r="I4" s="343"/>
      <c r="J4" s="3"/>
      <c r="K4" s="3"/>
      <c r="L4" s="4"/>
      <c r="M4" s="4"/>
      <c r="N4" s="4"/>
      <c r="O4" s="4"/>
      <c r="P4" s="4"/>
      <c r="Q4" s="4"/>
      <c r="R4" s="4"/>
    </row>
    <row r="5" spans="1:19" ht="23.25" thickBot="1" x14ac:dyDescent="0.3">
      <c r="A5" s="296" t="s">
        <v>111</v>
      </c>
      <c r="B5" s="296"/>
      <c r="C5" s="296"/>
      <c r="D5" s="297" t="str">
        <f>E1_LST!C49</f>
        <v xml:space="preserve">Analiza finansowa - warsztaty </v>
      </c>
      <c r="E5" s="297"/>
      <c r="F5" s="297"/>
      <c r="G5" s="297"/>
      <c r="H5" s="297"/>
      <c r="I5" s="297"/>
      <c r="J5" s="297"/>
      <c r="K5" s="297"/>
      <c r="L5" s="298" t="s">
        <v>94</v>
      </c>
      <c r="M5" s="298"/>
      <c r="N5" s="44">
        <f>E1_LST!D49</f>
        <v>4</v>
      </c>
      <c r="O5" s="298" t="s">
        <v>95</v>
      </c>
      <c r="P5" s="298"/>
      <c r="Q5" s="398" t="str">
        <f>E1_LST!F46</f>
        <v>dr D. Majewska-Bielecka</v>
      </c>
      <c r="R5" s="398"/>
      <c r="S5" s="398"/>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(8)'!G6</f>
        <v>II</v>
      </c>
      <c r="H7" s="180" t="s">
        <v>99</v>
      </c>
      <c r="I7" s="40">
        <f>'M (8)'!I6</f>
        <v>4</v>
      </c>
      <c r="J7" s="234" t="s">
        <v>384</v>
      </c>
      <c r="K7" s="235"/>
      <c r="L7" s="482" t="s">
        <v>100</v>
      </c>
      <c r="M7" s="483"/>
      <c r="N7" s="7" t="s">
        <v>101</v>
      </c>
      <c r="O7" s="398" t="s">
        <v>102</v>
      </c>
      <c r="P7" s="398"/>
      <c r="Q7" s="306" t="s">
        <v>103</v>
      </c>
      <c r="R7" s="306"/>
      <c r="S7" s="45">
        <f>E1_LST!G49</f>
        <v>24</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656</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48"/>
      <c r="D15" s="548"/>
      <c r="E15" s="548"/>
      <c r="F15" s="548"/>
      <c r="G15" s="548"/>
      <c r="H15" s="548"/>
      <c r="I15" s="548"/>
      <c r="J15" s="548"/>
      <c r="K15" s="548"/>
      <c r="L15" s="548"/>
      <c r="M15" s="509"/>
      <c r="N15" s="510" t="s">
        <v>296</v>
      </c>
      <c r="O15" s="511"/>
      <c r="P15" s="511"/>
      <c r="Q15" s="511"/>
      <c r="R15" s="511"/>
      <c r="S15" s="512"/>
    </row>
    <row r="16" spans="1:19" ht="15" customHeight="1" x14ac:dyDescent="0.25">
      <c r="A16" s="301"/>
      <c r="B16" s="507"/>
      <c r="C16" s="548"/>
      <c r="D16" s="548"/>
      <c r="E16" s="548"/>
      <c r="F16" s="548"/>
      <c r="G16" s="548"/>
      <c r="H16" s="548"/>
      <c r="I16" s="548"/>
      <c r="J16" s="548"/>
      <c r="K16" s="548"/>
      <c r="L16" s="548"/>
      <c r="M16" s="509"/>
      <c r="N16" s="510" t="s">
        <v>301</v>
      </c>
      <c r="O16" s="511"/>
      <c r="P16" s="511"/>
      <c r="Q16" s="511"/>
      <c r="R16" s="511"/>
      <c r="S16" s="512"/>
    </row>
    <row r="17" spans="1:19" ht="15" customHeight="1" x14ac:dyDescent="0.25">
      <c r="A17" s="301"/>
      <c r="B17" s="507"/>
      <c r="C17" s="548"/>
      <c r="D17" s="548"/>
      <c r="E17" s="548"/>
      <c r="F17" s="548"/>
      <c r="G17" s="548"/>
      <c r="H17" s="548"/>
      <c r="I17" s="548"/>
      <c r="J17" s="548"/>
      <c r="K17" s="548"/>
      <c r="L17" s="54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657</v>
      </c>
      <c r="C19" s="520"/>
      <c r="D19" s="520"/>
      <c r="E19" s="520"/>
      <c r="F19" s="520"/>
      <c r="G19" s="520"/>
      <c r="H19" s="520"/>
      <c r="I19" s="520"/>
      <c r="J19" s="520"/>
      <c r="K19" s="520"/>
      <c r="L19" s="520"/>
      <c r="M19" s="521"/>
      <c r="N19" s="522" t="s">
        <v>295</v>
      </c>
      <c r="O19" s="523"/>
      <c r="P19" s="523"/>
      <c r="Q19" s="523"/>
      <c r="R19" s="523"/>
      <c r="S19" s="524"/>
    </row>
    <row r="20" spans="1:19" ht="15" customHeight="1" x14ac:dyDescent="0.25">
      <c r="A20" s="301"/>
      <c r="B20" s="507"/>
      <c r="C20" s="548"/>
      <c r="D20" s="548"/>
      <c r="E20" s="548"/>
      <c r="F20" s="548"/>
      <c r="G20" s="548"/>
      <c r="H20" s="548"/>
      <c r="I20" s="548"/>
      <c r="J20" s="548"/>
      <c r="K20" s="548"/>
      <c r="L20" s="548"/>
      <c r="M20" s="509"/>
      <c r="N20" s="510" t="s">
        <v>297</v>
      </c>
      <c r="O20" s="511"/>
      <c r="P20" s="511"/>
      <c r="Q20" s="511"/>
      <c r="R20" s="511"/>
      <c r="S20" s="512"/>
    </row>
    <row r="21" spans="1:19" ht="15" customHeight="1" x14ac:dyDescent="0.25">
      <c r="A21" s="301"/>
      <c r="B21" s="507"/>
      <c r="C21" s="548"/>
      <c r="D21" s="548"/>
      <c r="E21" s="548"/>
      <c r="F21" s="548"/>
      <c r="G21" s="548"/>
      <c r="H21" s="548"/>
      <c r="I21" s="548"/>
      <c r="J21" s="548"/>
      <c r="K21" s="548"/>
      <c r="L21" s="548"/>
      <c r="M21" s="509"/>
      <c r="N21" s="510"/>
      <c r="O21" s="511"/>
      <c r="P21" s="511"/>
      <c r="Q21" s="511"/>
      <c r="R21" s="511"/>
      <c r="S21" s="512"/>
    </row>
    <row r="22" spans="1:19" ht="15" customHeight="1" x14ac:dyDescent="0.25">
      <c r="A22" s="301"/>
      <c r="B22" s="507"/>
      <c r="C22" s="548"/>
      <c r="D22" s="548"/>
      <c r="E22" s="548"/>
      <c r="F22" s="548"/>
      <c r="G22" s="548"/>
      <c r="H22" s="548"/>
      <c r="I22" s="548"/>
      <c r="J22" s="548"/>
      <c r="K22" s="548"/>
      <c r="L22" s="54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658</v>
      </c>
      <c r="C24" s="520"/>
      <c r="D24" s="520"/>
      <c r="E24" s="520"/>
      <c r="F24" s="520"/>
      <c r="G24" s="520"/>
      <c r="H24" s="520"/>
      <c r="I24" s="520"/>
      <c r="J24" s="520"/>
      <c r="K24" s="520"/>
      <c r="L24" s="520"/>
      <c r="M24" s="521"/>
      <c r="N24" s="522" t="s">
        <v>295</v>
      </c>
      <c r="O24" s="523"/>
      <c r="P24" s="523"/>
      <c r="Q24" s="523"/>
      <c r="R24" s="523"/>
      <c r="S24" s="524"/>
    </row>
    <row r="25" spans="1:19" ht="15" customHeight="1" x14ac:dyDescent="0.25">
      <c r="A25" s="301"/>
      <c r="B25" s="507"/>
      <c r="C25" s="548"/>
      <c r="D25" s="548"/>
      <c r="E25" s="548"/>
      <c r="F25" s="548"/>
      <c r="G25" s="548"/>
      <c r="H25" s="548"/>
      <c r="I25" s="548"/>
      <c r="J25" s="548"/>
      <c r="K25" s="548"/>
      <c r="L25" s="548"/>
      <c r="M25" s="509"/>
      <c r="N25" s="510" t="s">
        <v>298</v>
      </c>
      <c r="O25" s="511"/>
      <c r="P25" s="511"/>
      <c r="Q25" s="511"/>
      <c r="R25" s="511"/>
      <c r="S25" s="512"/>
    </row>
    <row r="26" spans="1:19" ht="15" customHeight="1" x14ac:dyDescent="0.25">
      <c r="A26" s="301"/>
      <c r="B26" s="507"/>
      <c r="C26" s="548"/>
      <c r="D26" s="548"/>
      <c r="E26" s="548"/>
      <c r="F26" s="548"/>
      <c r="G26" s="548"/>
      <c r="H26" s="548"/>
      <c r="I26" s="548"/>
      <c r="J26" s="548"/>
      <c r="K26" s="548"/>
      <c r="L26" s="548"/>
      <c r="M26" s="509"/>
      <c r="N26" s="510"/>
      <c r="O26" s="511"/>
      <c r="P26" s="511"/>
      <c r="Q26" s="511"/>
      <c r="R26" s="511"/>
      <c r="S26" s="512"/>
    </row>
    <row r="27" spans="1:19" ht="15" customHeight="1" x14ac:dyDescent="0.25">
      <c r="A27" s="301"/>
      <c r="B27" s="507"/>
      <c r="C27" s="548"/>
      <c r="D27" s="548"/>
      <c r="E27" s="548"/>
      <c r="F27" s="548"/>
      <c r="G27" s="548"/>
      <c r="H27" s="548"/>
      <c r="I27" s="548"/>
      <c r="J27" s="548"/>
      <c r="K27" s="548"/>
      <c r="L27" s="548"/>
      <c r="M27" s="509"/>
      <c r="N27" s="510"/>
      <c r="O27" s="511"/>
      <c r="P27" s="511"/>
      <c r="Q27" s="511"/>
      <c r="R27" s="511"/>
      <c r="S27" s="512"/>
    </row>
    <row r="28" spans="1:19" ht="15"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customHeight="1" x14ac:dyDescent="0.25">
      <c r="A29" s="301"/>
      <c r="B29" s="519" t="s">
        <v>659</v>
      </c>
      <c r="C29" s="520"/>
      <c r="D29" s="520"/>
      <c r="E29" s="520"/>
      <c r="F29" s="520"/>
      <c r="G29" s="520"/>
      <c r="H29" s="520"/>
      <c r="I29" s="520"/>
      <c r="J29" s="520"/>
      <c r="K29" s="520"/>
      <c r="L29" s="520"/>
      <c r="M29" s="521"/>
      <c r="N29" s="522" t="s">
        <v>296</v>
      </c>
      <c r="O29" s="523"/>
      <c r="P29" s="523"/>
      <c r="Q29" s="523"/>
      <c r="R29" s="523"/>
      <c r="S29" s="524"/>
    </row>
    <row r="30" spans="1:19" ht="15" customHeight="1" x14ac:dyDescent="0.25">
      <c r="A30" s="301"/>
      <c r="B30" s="507"/>
      <c r="C30" s="548"/>
      <c r="D30" s="548"/>
      <c r="E30" s="548"/>
      <c r="F30" s="548"/>
      <c r="G30" s="548"/>
      <c r="H30" s="548"/>
      <c r="I30" s="548"/>
      <c r="J30" s="548"/>
      <c r="K30" s="548"/>
      <c r="L30" s="548"/>
      <c r="M30" s="509"/>
      <c r="N30" s="510" t="s">
        <v>298</v>
      </c>
      <c r="O30" s="511"/>
      <c r="P30" s="511"/>
      <c r="Q30" s="511"/>
      <c r="R30" s="511"/>
      <c r="S30" s="512"/>
    </row>
    <row r="31" spans="1:19" ht="15" customHeight="1" x14ac:dyDescent="0.25">
      <c r="A31" s="301"/>
      <c r="B31" s="507"/>
      <c r="C31" s="548"/>
      <c r="D31" s="548"/>
      <c r="E31" s="548"/>
      <c r="F31" s="548"/>
      <c r="G31" s="548"/>
      <c r="H31" s="548"/>
      <c r="I31" s="548"/>
      <c r="J31" s="548"/>
      <c r="K31" s="548"/>
      <c r="L31" s="548"/>
      <c r="M31" s="509"/>
      <c r="N31" s="510" t="s">
        <v>301</v>
      </c>
      <c r="O31" s="511"/>
      <c r="P31" s="511"/>
      <c r="Q31" s="511"/>
      <c r="R31" s="511"/>
      <c r="S31" s="512"/>
    </row>
    <row r="32" spans="1:19" ht="15" customHeight="1" x14ac:dyDescent="0.25">
      <c r="A32" s="301"/>
      <c r="B32" s="507"/>
      <c r="C32" s="548"/>
      <c r="D32" s="548"/>
      <c r="E32" s="548"/>
      <c r="F32" s="548"/>
      <c r="G32" s="548"/>
      <c r="H32" s="548"/>
      <c r="I32" s="548"/>
      <c r="J32" s="548"/>
      <c r="K32" s="548"/>
      <c r="L32" s="548"/>
      <c r="M32" s="509"/>
      <c r="N32" s="510"/>
      <c r="O32" s="511"/>
      <c r="P32" s="511"/>
      <c r="Q32" s="511"/>
      <c r="R32" s="511"/>
      <c r="S32" s="512"/>
    </row>
    <row r="33" spans="1:19" ht="15"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660</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48"/>
      <c r="D35" s="548"/>
      <c r="E35" s="548"/>
      <c r="F35" s="548"/>
      <c r="G35" s="548"/>
      <c r="H35" s="548"/>
      <c r="I35" s="548"/>
      <c r="J35" s="548"/>
      <c r="K35" s="548"/>
      <c r="L35" s="548"/>
      <c r="M35" s="509"/>
      <c r="N35" s="510" t="s">
        <v>309</v>
      </c>
      <c r="O35" s="511"/>
      <c r="P35" s="511"/>
      <c r="Q35" s="511"/>
      <c r="R35" s="511"/>
      <c r="S35" s="512"/>
    </row>
    <row r="36" spans="1:19" ht="15" customHeight="1" x14ac:dyDescent="0.25">
      <c r="A36" s="304"/>
      <c r="B36" s="507"/>
      <c r="C36" s="548"/>
      <c r="D36" s="548"/>
      <c r="E36" s="548"/>
      <c r="F36" s="548"/>
      <c r="G36" s="548"/>
      <c r="H36" s="548"/>
      <c r="I36" s="548"/>
      <c r="J36" s="548"/>
      <c r="K36" s="548"/>
      <c r="L36" s="548"/>
      <c r="M36" s="509"/>
      <c r="N36" s="510"/>
      <c r="O36" s="511"/>
      <c r="P36" s="511"/>
      <c r="Q36" s="511"/>
      <c r="R36" s="511"/>
      <c r="S36" s="512"/>
    </row>
    <row r="37" spans="1:19" ht="15" customHeight="1" x14ac:dyDescent="0.25">
      <c r="A37" s="304"/>
      <c r="B37" s="507"/>
      <c r="C37" s="548"/>
      <c r="D37" s="548"/>
      <c r="E37" s="548"/>
      <c r="F37" s="548"/>
      <c r="G37" s="548"/>
      <c r="H37" s="548"/>
      <c r="I37" s="548"/>
      <c r="J37" s="548"/>
      <c r="K37" s="548"/>
      <c r="L37" s="54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661</v>
      </c>
      <c r="C39" s="520"/>
      <c r="D39" s="520"/>
      <c r="E39" s="520"/>
      <c r="F39" s="520"/>
      <c r="G39" s="520"/>
      <c r="H39" s="520"/>
      <c r="I39" s="520"/>
      <c r="J39" s="520"/>
      <c r="K39" s="520"/>
      <c r="L39" s="520"/>
      <c r="M39" s="521"/>
      <c r="N39" s="522" t="s">
        <v>308</v>
      </c>
      <c r="O39" s="523"/>
      <c r="P39" s="523"/>
      <c r="Q39" s="523"/>
      <c r="R39" s="523"/>
      <c r="S39" s="524"/>
    </row>
    <row r="40" spans="1:19" ht="15" customHeight="1" x14ac:dyDescent="0.25">
      <c r="A40" s="304"/>
      <c r="B40" s="507"/>
      <c r="C40" s="548"/>
      <c r="D40" s="548"/>
      <c r="E40" s="548"/>
      <c r="F40" s="548"/>
      <c r="G40" s="548"/>
      <c r="H40" s="548"/>
      <c r="I40" s="548"/>
      <c r="J40" s="548"/>
      <c r="K40" s="548"/>
      <c r="L40" s="548"/>
      <c r="M40" s="509"/>
      <c r="N40" s="510" t="s">
        <v>309</v>
      </c>
      <c r="O40" s="511"/>
      <c r="P40" s="511"/>
      <c r="Q40" s="511"/>
      <c r="R40" s="511"/>
      <c r="S40" s="512"/>
    </row>
    <row r="41" spans="1:19" ht="15" customHeight="1" x14ac:dyDescent="0.25">
      <c r="A41" s="304"/>
      <c r="B41" s="507"/>
      <c r="C41" s="548"/>
      <c r="D41" s="548"/>
      <c r="E41" s="548"/>
      <c r="F41" s="548"/>
      <c r="G41" s="548"/>
      <c r="H41" s="548"/>
      <c r="I41" s="548"/>
      <c r="J41" s="548"/>
      <c r="K41" s="548"/>
      <c r="L41" s="548"/>
      <c r="M41" s="509"/>
      <c r="N41" s="510" t="s">
        <v>311</v>
      </c>
      <c r="O41" s="511"/>
      <c r="P41" s="511"/>
      <c r="Q41" s="511"/>
      <c r="R41" s="511"/>
      <c r="S41" s="512"/>
    </row>
    <row r="42" spans="1:19" ht="15" customHeight="1" x14ac:dyDescent="0.25">
      <c r="A42" s="304"/>
      <c r="B42" s="507"/>
      <c r="C42" s="548"/>
      <c r="D42" s="548"/>
      <c r="E42" s="548"/>
      <c r="F42" s="548"/>
      <c r="G42" s="548"/>
      <c r="H42" s="548"/>
      <c r="I42" s="548"/>
      <c r="J42" s="548"/>
      <c r="K42" s="548"/>
      <c r="L42" s="54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662</v>
      </c>
      <c r="C44" s="520"/>
      <c r="D44" s="520"/>
      <c r="E44" s="520"/>
      <c r="F44" s="520"/>
      <c r="G44" s="520"/>
      <c r="H44" s="520"/>
      <c r="I44" s="520"/>
      <c r="J44" s="520"/>
      <c r="K44" s="520"/>
      <c r="L44" s="520"/>
      <c r="M44" s="521"/>
      <c r="N44" s="522" t="s">
        <v>309</v>
      </c>
      <c r="O44" s="523"/>
      <c r="P44" s="523"/>
      <c r="Q44" s="523"/>
      <c r="R44" s="523"/>
      <c r="S44" s="524"/>
    </row>
    <row r="45" spans="1:19" ht="15" customHeight="1" x14ac:dyDescent="0.25">
      <c r="A45" s="304"/>
      <c r="B45" s="507"/>
      <c r="C45" s="548"/>
      <c r="D45" s="548"/>
      <c r="E45" s="548"/>
      <c r="F45" s="548"/>
      <c r="G45" s="548"/>
      <c r="H45" s="548"/>
      <c r="I45" s="548"/>
      <c r="J45" s="548"/>
      <c r="K45" s="548"/>
      <c r="L45" s="548"/>
      <c r="M45" s="509"/>
      <c r="N45" s="510" t="s">
        <v>310</v>
      </c>
      <c r="O45" s="511"/>
      <c r="P45" s="511"/>
      <c r="Q45" s="511"/>
      <c r="R45" s="511"/>
      <c r="S45" s="512"/>
    </row>
    <row r="46" spans="1:19" ht="15" customHeight="1" x14ac:dyDescent="0.25">
      <c r="A46" s="304"/>
      <c r="B46" s="507"/>
      <c r="C46" s="548"/>
      <c r="D46" s="548"/>
      <c r="E46" s="548"/>
      <c r="F46" s="548"/>
      <c r="G46" s="548"/>
      <c r="H46" s="548"/>
      <c r="I46" s="548"/>
      <c r="J46" s="548"/>
      <c r="K46" s="548"/>
      <c r="L46" s="548"/>
      <c r="M46" s="509"/>
      <c r="N46" s="510" t="s">
        <v>312</v>
      </c>
      <c r="O46" s="511"/>
      <c r="P46" s="511"/>
      <c r="Q46" s="511"/>
      <c r="R46" s="511"/>
      <c r="S46" s="512"/>
    </row>
    <row r="47" spans="1:19" ht="15" customHeight="1" x14ac:dyDescent="0.25">
      <c r="A47" s="304"/>
      <c r="B47" s="507"/>
      <c r="C47" s="548"/>
      <c r="D47" s="548"/>
      <c r="E47" s="548"/>
      <c r="F47" s="548"/>
      <c r="G47" s="548"/>
      <c r="H47" s="548"/>
      <c r="I47" s="548"/>
      <c r="J47" s="548"/>
      <c r="K47" s="548"/>
      <c r="L47" s="548"/>
      <c r="M47" s="509"/>
      <c r="N47" s="510" t="s">
        <v>313</v>
      </c>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663</v>
      </c>
      <c r="C49" s="520"/>
      <c r="D49" s="520"/>
      <c r="E49" s="520"/>
      <c r="F49" s="520"/>
      <c r="G49" s="520"/>
      <c r="H49" s="520"/>
      <c r="I49" s="520"/>
      <c r="J49" s="520"/>
      <c r="K49" s="520"/>
      <c r="L49" s="520"/>
      <c r="M49" s="521"/>
      <c r="N49" s="522" t="s">
        <v>309</v>
      </c>
      <c r="O49" s="523"/>
      <c r="P49" s="523"/>
      <c r="Q49" s="523"/>
      <c r="R49" s="523"/>
      <c r="S49" s="524"/>
    </row>
    <row r="50" spans="1:19" ht="15" customHeight="1" x14ac:dyDescent="0.25">
      <c r="A50" s="304"/>
      <c r="B50" s="507"/>
      <c r="C50" s="548"/>
      <c r="D50" s="548"/>
      <c r="E50" s="548"/>
      <c r="F50" s="548"/>
      <c r="G50" s="548"/>
      <c r="H50" s="548"/>
      <c r="I50" s="548"/>
      <c r="J50" s="548"/>
      <c r="K50" s="548"/>
      <c r="L50" s="548"/>
      <c r="M50" s="509"/>
      <c r="N50" s="510" t="s">
        <v>311</v>
      </c>
      <c r="O50" s="511"/>
      <c r="P50" s="511"/>
      <c r="Q50" s="511"/>
      <c r="R50" s="511"/>
      <c r="S50" s="512"/>
    </row>
    <row r="51" spans="1:19" ht="15" customHeight="1" x14ac:dyDescent="0.25">
      <c r="A51" s="304"/>
      <c r="B51" s="507"/>
      <c r="C51" s="548"/>
      <c r="D51" s="548"/>
      <c r="E51" s="548"/>
      <c r="F51" s="548"/>
      <c r="G51" s="548"/>
      <c r="H51" s="548"/>
      <c r="I51" s="548"/>
      <c r="J51" s="548"/>
      <c r="K51" s="548"/>
      <c r="L51" s="548"/>
      <c r="M51" s="509"/>
      <c r="N51" s="510" t="s">
        <v>312</v>
      </c>
      <c r="O51" s="511"/>
      <c r="P51" s="511"/>
      <c r="Q51" s="511"/>
      <c r="R51" s="511"/>
      <c r="S51" s="512"/>
    </row>
    <row r="52" spans="1:19" ht="15" customHeight="1" x14ac:dyDescent="0.25">
      <c r="A52" s="304"/>
      <c r="B52" s="507"/>
      <c r="C52" s="548"/>
      <c r="D52" s="548"/>
      <c r="E52" s="548"/>
      <c r="F52" s="548"/>
      <c r="G52" s="548"/>
      <c r="H52" s="548"/>
      <c r="I52" s="548"/>
      <c r="J52" s="548"/>
      <c r="K52" s="548"/>
      <c r="L52" s="54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t="s">
        <v>664</v>
      </c>
      <c r="C54" s="548"/>
      <c r="D54" s="548"/>
      <c r="E54" s="548"/>
      <c r="F54" s="548"/>
      <c r="G54" s="548"/>
      <c r="H54" s="548"/>
      <c r="I54" s="548"/>
      <c r="J54" s="548"/>
      <c r="K54" s="548"/>
      <c r="L54" s="548"/>
      <c r="M54" s="509"/>
      <c r="N54" s="504" t="s">
        <v>322</v>
      </c>
      <c r="O54" s="505"/>
      <c r="P54" s="505"/>
      <c r="Q54" s="505"/>
      <c r="R54" s="505"/>
      <c r="S54" s="506"/>
    </row>
    <row r="55" spans="1:19" ht="15" customHeight="1" x14ac:dyDescent="0.25">
      <c r="A55" s="301"/>
      <c r="B55" s="507"/>
      <c r="C55" s="548"/>
      <c r="D55" s="548"/>
      <c r="E55" s="548"/>
      <c r="F55" s="548"/>
      <c r="G55" s="548"/>
      <c r="H55" s="548"/>
      <c r="I55" s="548"/>
      <c r="J55" s="548"/>
      <c r="K55" s="548"/>
      <c r="L55" s="548"/>
      <c r="M55" s="509"/>
      <c r="N55" s="510" t="s">
        <v>326</v>
      </c>
      <c r="O55" s="511"/>
      <c r="P55" s="511"/>
      <c r="Q55" s="511"/>
      <c r="R55" s="511"/>
      <c r="S55" s="512"/>
    </row>
    <row r="56" spans="1:19" ht="15" customHeight="1" x14ac:dyDescent="0.25">
      <c r="A56" s="301"/>
      <c r="B56" s="507"/>
      <c r="C56" s="548"/>
      <c r="D56" s="548"/>
      <c r="E56" s="548"/>
      <c r="F56" s="548"/>
      <c r="G56" s="548"/>
      <c r="H56" s="548"/>
      <c r="I56" s="548"/>
      <c r="J56" s="548"/>
      <c r="K56" s="548"/>
      <c r="L56" s="548"/>
      <c r="M56" s="509"/>
      <c r="N56" s="510"/>
      <c r="O56" s="511"/>
      <c r="P56" s="511"/>
      <c r="Q56" s="511"/>
      <c r="R56" s="511"/>
      <c r="S56" s="512"/>
    </row>
    <row r="57" spans="1:19" ht="15" customHeight="1" x14ac:dyDescent="0.25">
      <c r="A57" s="301"/>
      <c r="B57" s="507"/>
      <c r="C57" s="548"/>
      <c r="D57" s="548"/>
      <c r="E57" s="548"/>
      <c r="F57" s="548"/>
      <c r="G57" s="548"/>
      <c r="H57" s="548"/>
      <c r="I57" s="548"/>
      <c r="J57" s="548"/>
      <c r="K57" s="548"/>
      <c r="L57" s="54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665</v>
      </c>
      <c r="C59" s="520"/>
      <c r="D59" s="520"/>
      <c r="E59" s="520"/>
      <c r="F59" s="520"/>
      <c r="G59" s="520"/>
      <c r="H59" s="520"/>
      <c r="I59" s="520"/>
      <c r="J59" s="520"/>
      <c r="K59" s="520"/>
      <c r="L59" s="520"/>
      <c r="M59" s="521"/>
      <c r="N59" s="522" t="s">
        <v>325</v>
      </c>
      <c r="O59" s="523"/>
      <c r="P59" s="523"/>
      <c r="Q59" s="523"/>
      <c r="R59" s="523"/>
      <c r="S59" s="524"/>
    </row>
    <row r="60" spans="1:19" ht="15" customHeight="1" x14ac:dyDescent="0.25">
      <c r="A60" s="301"/>
      <c r="B60" s="507"/>
      <c r="C60" s="548"/>
      <c r="D60" s="548"/>
      <c r="E60" s="548"/>
      <c r="F60" s="548"/>
      <c r="G60" s="548"/>
      <c r="H60" s="548"/>
      <c r="I60" s="548"/>
      <c r="J60" s="548"/>
      <c r="K60" s="548"/>
      <c r="L60" s="548"/>
      <c r="M60" s="509"/>
      <c r="N60" s="510" t="s">
        <v>331</v>
      </c>
      <c r="O60" s="511"/>
      <c r="P60" s="511"/>
      <c r="Q60" s="511"/>
      <c r="R60" s="511"/>
      <c r="S60" s="512"/>
    </row>
    <row r="61" spans="1:19" ht="15" customHeight="1" x14ac:dyDescent="0.25">
      <c r="A61" s="301"/>
      <c r="B61" s="507"/>
      <c r="C61" s="548"/>
      <c r="D61" s="548"/>
      <c r="E61" s="548"/>
      <c r="F61" s="548"/>
      <c r="G61" s="548"/>
      <c r="H61" s="548"/>
      <c r="I61" s="548"/>
      <c r="J61" s="548"/>
      <c r="K61" s="548"/>
      <c r="L61" s="548"/>
      <c r="M61" s="509"/>
      <c r="N61" s="510"/>
      <c r="O61" s="511"/>
      <c r="P61" s="511"/>
      <c r="Q61" s="511"/>
      <c r="R61" s="511"/>
      <c r="S61" s="512"/>
    </row>
    <row r="62" spans="1:19" ht="15" customHeight="1" x14ac:dyDescent="0.25">
      <c r="A62" s="301"/>
      <c r="B62" s="507"/>
      <c r="C62" s="548"/>
      <c r="D62" s="548"/>
      <c r="E62" s="548"/>
      <c r="F62" s="548"/>
      <c r="G62" s="548"/>
      <c r="H62" s="548"/>
      <c r="I62" s="548"/>
      <c r="J62" s="548"/>
      <c r="K62" s="548"/>
      <c r="L62" s="54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666</v>
      </c>
      <c r="C64" s="520"/>
      <c r="D64" s="520"/>
      <c r="E64" s="520"/>
      <c r="F64" s="520"/>
      <c r="G64" s="520"/>
      <c r="H64" s="520"/>
      <c r="I64" s="520"/>
      <c r="J64" s="520"/>
      <c r="K64" s="520"/>
      <c r="L64" s="520"/>
      <c r="M64" s="521"/>
      <c r="N64" s="522" t="s">
        <v>324</v>
      </c>
      <c r="O64" s="523"/>
      <c r="P64" s="523"/>
      <c r="Q64" s="523"/>
      <c r="R64" s="523"/>
      <c r="S64" s="524"/>
    </row>
    <row r="65" spans="1:19" ht="15" customHeight="1" x14ac:dyDescent="0.25">
      <c r="A65" s="301"/>
      <c r="B65" s="507"/>
      <c r="C65" s="548"/>
      <c r="D65" s="548"/>
      <c r="E65" s="548"/>
      <c r="F65" s="548"/>
      <c r="G65" s="548"/>
      <c r="H65" s="548"/>
      <c r="I65" s="548"/>
      <c r="J65" s="548"/>
      <c r="K65" s="548"/>
      <c r="L65" s="548"/>
      <c r="M65" s="509"/>
      <c r="N65" s="510" t="s">
        <v>329</v>
      </c>
      <c r="O65" s="511"/>
      <c r="P65" s="511"/>
      <c r="Q65" s="511"/>
      <c r="R65" s="511"/>
      <c r="S65" s="512"/>
    </row>
    <row r="66" spans="1:19" ht="15" customHeight="1" x14ac:dyDescent="0.25">
      <c r="A66" s="301"/>
      <c r="B66" s="507"/>
      <c r="C66" s="548"/>
      <c r="D66" s="548"/>
      <c r="E66" s="548"/>
      <c r="F66" s="548"/>
      <c r="G66" s="548"/>
      <c r="H66" s="548"/>
      <c r="I66" s="548"/>
      <c r="J66" s="548"/>
      <c r="K66" s="548"/>
      <c r="L66" s="548"/>
      <c r="M66" s="509"/>
      <c r="N66" s="510" t="s">
        <v>331</v>
      </c>
      <c r="O66" s="511"/>
      <c r="P66" s="511"/>
      <c r="Q66" s="511"/>
      <c r="R66" s="511"/>
      <c r="S66" s="512"/>
    </row>
    <row r="67" spans="1:19" ht="15" customHeight="1" x14ac:dyDescent="0.25">
      <c r="A67" s="301"/>
      <c r="B67" s="507"/>
      <c r="C67" s="548"/>
      <c r="D67" s="548"/>
      <c r="E67" s="548"/>
      <c r="F67" s="548"/>
      <c r="G67" s="548"/>
      <c r="H67" s="548"/>
      <c r="I67" s="548"/>
      <c r="J67" s="548"/>
      <c r="K67" s="548"/>
      <c r="L67" s="548"/>
      <c r="M67" s="509"/>
      <c r="N67" s="510"/>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E1_LST!G49</f>
        <v>24</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24</v>
      </c>
      <c r="H72" s="349"/>
      <c r="I72" s="350"/>
      <c r="J72" s="334"/>
      <c r="K72" s="358"/>
      <c r="L72" s="558" t="s">
        <v>124</v>
      </c>
      <c r="M72" s="559"/>
      <c r="N72" s="559"/>
      <c r="O72" s="559"/>
      <c r="P72" s="559"/>
      <c r="Q72" s="559"/>
      <c r="R72" s="559"/>
      <c r="S72" s="560"/>
    </row>
    <row r="73" spans="1:19" ht="15" customHeight="1" x14ac:dyDescent="0.25">
      <c r="A73" s="301"/>
      <c r="B73" s="336" t="s">
        <v>124</v>
      </c>
      <c r="C73" s="337"/>
      <c r="D73" s="337"/>
      <c r="E73" s="337"/>
      <c r="F73" s="338"/>
      <c r="G73" s="534">
        <v>10</v>
      </c>
      <c r="H73" s="535"/>
      <c r="I73" s="536"/>
      <c r="J73" s="334"/>
      <c r="K73" s="358"/>
      <c r="L73" s="558" t="s">
        <v>151</v>
      </c>
      <c r="M73" s="559"/>
      <c r="N73" s="559"/>
      <c r="O73" s="559"/>
      <c r="P73" s="559"/>
      <c r="Q73" s="559"/>
      <c r="R73" s="559"/>
      <c r="S73" s="560"/>
    </row>
    <row r="74" spans="1:19" ht="15" customHeight="1" x14ac:dyDescent="0.25">
      <c r="A74" s="301"/>
      <c r="B74" s="336" t="s">
        <v>125</v>
      </c>
      <c r="C74" s="337"/>
      <c r="D74" s="337"/>
      <c r="E74" s="337"/>
      <c r="F74" s="338"/>
      <c r="G74" s="534">
        <v>12</v>
      </c>
      <c r="H74" s="535"/>
      <c r="I74" s="536"/>
      <c r="J74" s="334"/>
      <c r="K74" s="358"/>
      <c r="L74" s="558" t="s">
        <v>161</v>
      </c>
      <c r="M74" s="559"/>
      <c r="N74" s="559"/>
      <c r="O74" s="559"/>
      <c r="P74" s="559"/>
      <c r="Q74" s="559"/>
      <c r="R74" s="559"/>
      <c r="S74" s="560"/>
    </row>
    <row r="75" spans="1:19" ht="15" customHeight="1" x14ac:dyDescent="0.25">
      <c r="A75" s="301"/>
      <c r="B75" s="336" t="s">
        <v>126</v>
      </c>
      <c r="C75" s="337"/>
      <c r="D75" s="337"/>
      <c r="E75" s="337"/>
      <c r="F75" s="338"/>
      <c r="G75" s="534"/>
      <c r="H75" s="535"/>
      <c r="I75" s="536"/>
      <c r="J75" s="334"/>
      <c r="K75" s="358"/>
      <c r="L75" s="558" t="s">
        <v>177</v>
      </c>
      <c r="M75" s="559"/>
      <c r="N75" s="559"/>
      <c r="O75" s="559"/>
      <c r="P75" s="559"/>
      <c r="Q75" s="559"/>
      <c r="R75" s="559"/>
      <c r="S75" s="560"/>
    </row>
    <row r="76" spans="1:19" ht="15" customHeight="1" x14ac:dyDescent="0.25">
      <c r="A76" s="301"/>
      <c r="B76" s="336" t="s">
        <v>127</v>
      </c>
      <c r="C76" s="337"/>
      <c r="D76" s="337"/>
      <c r="E76" s="337"/>
      <c r="F76" s="338"/>
      <c r="G76" s="534"/>
      <c r="H76" s="535"/>
      <c r="I76" s="536"/>
      <c r="J76" s="334"/>
      <c r="K76" s="358"/>
      <c r="L76" s="558" t="s">
        <v>165</v>
      </c>
      <c r="M76" s="559"/>
      <c r="N76" s="559"/>
      <c r="O76" s="559"/>
      <c r="P76" s="559"/>
      <c r="Q76" s="559"/>
      <c r="R76" s="559"/>
      <c r="S76" s="560"/>
    </row>
    <row r="77" spans="1:19" ht="15" customHeight="1" x14ac:dyDescent="0.25">
      <c r="A77" s="301"/>
      <c r="B77" s="336" t="s">
        <v>128</v>
      </c>
      <c r="C77" s="337"/>
      <c r="D77" s="337"/>
      <c r="E77" s="337"/>
      <c r="F77" s="338"/>
      <c r="G77" s="534"/>
      <c r="H77" s="535"/>
      <c r="I77" s="536"/>
      <c r="J77" s="334"/>
      <c r="K77" s="358"/>
      <c r="L77" s="558"/>
      <c r="M77" s="559"/>
      <c r="N77" s="559"/>
      <c r="O77" s="559"/>
      <c r="P77" s="559"/>
      <c r="Q77" s="559"/>
      <c r="R77" s="559"/>
      <c r="S77" s="560"/>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58" t="s">
        <v>150</v>
      </c>
      <c r="M81" s="559"/>
      <c r="N81" s="559"/>
      <c r="O81" s="559"/>
      <c r="P81" s="559"/>
      <c r="Q81" s="559"/>
      <c r="R81" s="559"/>
      <c r="S81" s="560"/>
    </row>
    <row r="82" spans="1:19" ht="15" customHeight="1" x14ac:dyDescent="0.25">
      <c r="A82" s="301"/>
      <c r="B82" s="336" t="s">
        <v>134</v>
      </c>
      <c r="C82" s="337"/>
      <c r="D82" s="337"/>
      <c r="E82" s="337"/>
      <c r="F82" s="338"/>
      <c r="G82" s="534">
        <v>2</v>
      </c>
      <c r="H82" s="535"/>
      <c r="I82" s="536"/>
      <c r="J82" s="334"/>
      <c r="K82" s="358"/>
      <c r="L82" s="558" t="s">
        <v>154</v>
      </c>
      <c r="M82" s="559"/>
      <c r="N82" s="559"/>
      <c r="O82" s="559"/>
      <c r="P82" s="559"/>
      <c r="Q82" s="559"/>
      <c r="R82" s="559"/>
      <c r="S82" s="560"/>
    </row>
    <row r="83" spans="1:19" ht="15" customHeight="1" x14ac:dyDescent="0.25">
      <c r="A83" s="301"/>
      <c r="B83" s="336" t="s">
        <v>135</v>
      </c>
      <c r="C83" s="337"/>
      <c r="D83" s="337"/>
      <c r="E83" s="337"/>
      <c r="F83" s="338"/>
      <c r="G83" s="534"/>
      <c r="H83" s="535"/>
      <c r="I83" s="536"/>
      <c r="J83" s="334"/>
      <c r="K83" s="358"/>
      <c r="L83" s="558" t="s">
        <v>157</v>
      </c>
      <c r="M83" s="559"/>
      <c r="N83" s="559"/>
      <c r="O83" s="559"/>
      <c r="P83" s="559"/>
      <c r="Q83" s="559"/>
      <c r="R83" s="559"/>
      <c r="S83" s="560"/>
    </row>
    <row r="84" spans="1:19" ht="15" customHeight="1" x14ac:dyDescent="0.25">
      <c r="A84" s="301"/>
      <c r="B84" s="369" t="s">
        <v>136</v>
      </c>
      <c r="C84" s="370"/>
      <c r="D84" s="370"/>
      <c r="E84" s="370"/>
      <c r="F84" s="371"/>
      <c r="G84" s="366">
        <f>E1_LST!H49</f>
        <v>76</v>
      </c>
      <c r="H84" s="367"/>
      <c r="I84" s="368"/>
      <c r="J84" s="334"/>
      <c r="K84" s="358"/>
      <c r="L84" s="558" t="s">
        <v>177</v>
      </c>
      <c r="M84" s="559"/>
      <c r="N84" s="559"/>
      <c r="O84" s="559"/>
      <c r="P84" s="559"/>
      <c r="Q84" s="559"/>
      <c r="R84" s="559"/>
      <c r="S84" s="560"/>
    </row>
    <row r="85" spans="1:19" ht="15" customHeight="1" x14ac:dyDescent="0.25">
      <c r="A85" s="301"/>
      <c r="B85" s="373" t="s">
        <v>206</v>
      </c>
      <c r="C85" s="374"/>
      <c r="D85" s="374"/>
      <c r="E85" s="374"/>
      <c r="F85" s="375"/>
      <c r="G85" s="348">
        <f>SUM(G84,G71)</f>
        <v>100</v>
      </c>
      <c r="H85" s="349"/>
      <c r="I85" s="350"/>
      <c r="J85" s="335"/>
      <c r="K85" s="359"/>
      <c r="L85" s="558" t="s">
        <v>171</v>
      </c>
      <c r="M85" s="559"/>
      <c r="N85" s="559"/>
      <c r="O85" s="559"/>
      <c r="P85" s="559"/>
      <c r="Q85" s="559"/>
      <c r="R85" s="559"/>
      <c r="S85" s="560"/>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E1_LST!E49</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162</v>
      </c>
      <c r="C90" s="538"/>
      <c r="D90" s="538"/>
      <c r="E90" s="539"/>
      <c r="F90" s="540">
        <v>40</v>
      </c>
      <c r="G90" s="541"/>
      <c r="H90" s="541"/>
      <c r="I90" s="542"/>
      <c r="J90" s="311"/>
      <c r="K90" s="324"/>
      <c r="L90" s="315" t="s">
        <v>293</v>
      </c>
      <c r="M90" s="316"/>
      <c r="N90" s="316"/>
      <c r="O90" s="316"/>
      <c r="P90" s="316"/>
      <c r="Q90" s="316"/>
      <c r="R90" s="316"/>
      <c r="S90" s="317"/>
    </row>
    <row r="91" spans="1:19" ht="15" customHeight="1" x14ac:dyDescent="0.25">
      <c r="A91" s="307"/>
      <c r="B91" s="537" t="s">
        <v>165</v>
      </c>
      <c r="C91" s="538"/>
      <c r="D91" s="538"/>
      <c r="E91" s="539"/>
      <c r="F91" s="540">
        <v>60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225.75" customHeight="1" x14ac:dyDescent="0.25">
      <c r="A98" s="339"/>
      <c r="B98" s="543" t="s">
        <v>430</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81.75" customHeight="1" x14ac:dyDescent="0.25">
      <c r="A100" s="339"/>
      <c r="B100" s="543" t="s">
        <v>509</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85.35" customHeight="1" x14ac:dyDescent="0.25">
      <c r="A102" s="339"/>
      <c r="B102" s="543" t="s">
        <v>406</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lxsvac6pV+zhNLgSnLgjetUevntb4O/RUMOHOaUidB3J5TfmHJ1/Ozl/w9ws4NBJhqgPcfUKvtunw+ee2nbfTw==" saltValue="vQTGRxdz/rYKVdxIG6Csp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200-000000000000}">
      <formula1>PRAC_STUD</formula1>
    </dataValidation>
    <dataValidation type="list" allowBlank="1" showInputMessage="1" showErrorMessage="1" sqref="L72:L79" xr:uid="{00000000-0002-0000-2200-000001000000}">
      <formula1>METODY</formula1>
    </dataValidation>
    <dataValidation type="list" allowBlank="1" showInputMessage="1" showErrorMessage="1" sqref="L7" xr:uid="{00000000-0002-0000-2200-000002000000}">
      <formula1>STATUS</formula1>
    </dataValidation>
    <dataValidation type="list" allowBlank="1" showInputMessage="1" showErrorMessage="1" sqref="B90:E94" xr:uid="{00000000-0002-0000-2200-000003000000}">
      <formula1>ZAL</formula1>
    </dataValidation>
    <dataValidation type="list" allowBlank="1" showInputMessage="1" showErrorMessage="1" sqref="N54:S68" xr:uid="{00000000-0002-0000-2200-000004000000}">
      <formula1>KEK_E1</formula1>
    </dataValidation>
    <dataValidation type="list" allowBlank="1" showInputMessage="1" showErrorMessage="1" sqref="N34:S53" xr:uid="{00000000-0002-0000-2200-000005000000}">
      <formula1>KEU_E1</formula1>
    </dataValidation>
    <dataValidation type="list" allowBlank="1" showInputMessage="1" showErrorMessage="1" sqref="N14:S33" xr:uid="{00000000-0002-0000-2200-000006000000}">
      <formula1>KEW_E1</formula1>
    </dataValidation>
  </dataValidations>
  <hyperlinks>
    <hyperlink ref="O13" r:id="rId1" xr:uid="{444E3A81-69F5-4700-8D44-C08CE7465258}"/>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E1_LST!B46</f>
        <v>Moduł E1/8</v>
      </c>
      <c r="B3" s="340"/>
      <c r="C3" s="340"/>
      <c r="D3" s="344" t="str">
        <f>E1_LST!C46</f>
        <v>Finanse i rachunkowość</v>
      </c>
      <c r="E3" s="345"/>
      <c r="F3" s="345"/>
      <c r="G3" s="345"/>
      <c r="H3" s="345"/>
      <c r="I3" s="346"/>
      <c r="J3" s="3"/>
      <c r="K3" s="3"/>
      <c r="L3" s="4"/>
      <c r="M3" s="4"/>
      <c r="N3" s="4"/>
      <c r="O3" s="4"/>
      <c r="P3" s="4"/>
      <c r="Q3" s="4"/>
      <c r="R3" s="4"/>
    </row>
    <row r="4" spans="1:19" ht="18.75" thickBot="1" x14ac:dyDescent="0.3">
      <c r="A4" s="295" t="s">
        <v>110</v>
      </c>
      <c r="B4" s="295"/>
      <c r="C4" s="295"/>
      <c r="D4" s="341" t="str">
        <f>E1_LST!B50</f>
        <v>Kurs 8.4.</v>
      </c>
      <c r="E4" s="342"/>
      <c r="F4" s="342"/>
      <c r="G4" s="342"/>
      <c r="H4" s="342"/>
      <c r="I4" s="343"/>
      <c r="J4" s="3"/>
      <c r="K4" s="3"/>
      <c r="L4" s="4"/>
      <c r="M4" s="4"/>
      <c r="N4" s="4"/>
      <c r="O4" s="4"/>
      <c r="P4" s="4"/>
      <c r="Q4" s="4"/>
      <c r="R4" s="4"/>
    </row>
    <row r="5" spans="1:19" ht="23.25" thickBot="1" x14ac:dyDescent="0.3">
      <c r="A5" s="296" t="s">
        <v>111</v>
      </c>
      <c r="B5" s="296"/>
      <c r="C5" s="296"/>
      <c r="D5" s="297" t="str">
        <f>E1_LST!C50</f>
        <v>Strategie podatkowe</v>
      </c>
      <c r="E5" s="297"/>
      <c r="F5" s="297"/>
      <c r="G5" s="297"/>
      <c r="H5" s="297"/>
      <c r="I5" s="297"/>
      <c r="J5" s="297"/>
      <c r="K5" s="297"/>
      <c r="L5" s="298" t="s">
        <v>94</v>
      </c>
      <c r="M5" s="298"/>
      <c r="N5" s="44">
        <f>E1_LST!D50</f>
        <v>2</v>
      </c>
      <c r="O5" s="298" t="s">
        <v>95</v>
      </c>
      <c r="P5" s="298"/>
      <c r="Q5" s="398" t="str">
        <f>E1_LST!F46</f>
        <v>dr D. Majewska-Bielecka</v>
      </c>
      <c r="R5" s="398"/>
      <c r="S5" s="398"/>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(8)'!G6</f>
        <v>II</v>
      </c>
      <c r="H7" s="180" t="s">
        <v>99</v>
      </c>
      <c r="I7" s="40">
        <f>'M (8)'!I6</f>
        <v>4</v>
      </c>
      <c r="J7" s="234" t="s">
        <v>384</v>
      </c>
      <c r="K7" s="235"/>
      <c r="L7" s="482" t="s">
        <v>100</v>
      </c>
      <c r="M7" s="483"/>
      <c r="N7" s="7" t="s">
        <v>101</v>
      </c>
      <c r="O7" s="398" t="s">
        <v>102</v>
      </c>
      <c r="P7" s="398"/>
      <c r="Q7" s="306" t="s">
        <v>103</v>
      </c>
      <c r="R7" s="306"/>
      <c r="S7" s="45">
        <f>E1_LST!G50</f>
        <v>14</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746</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304</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667</v>
      </c>
      <c r="C19" s="520"/>
      <c r="D19" s="520"/>
      <c r="E19" s="520"/>
      <c r="F19" s="520"/>
      <c r="G19" s="520"/>
      <c r="H19" s="520"/>
      <c r="I19" s="520"/>
      <c r="J19" s="520"/>
      <c r="K19" s="520"/>
      <c r="L19" s="520"/>
      <c r="M19" s="521"/>
      <c r="N19" s="522" t="s">
        <v>296</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304</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668</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309</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314</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thickBot="1" x14ac:dyDescent="0.3">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01" t="s">
        <v>669</v>
      </c>
      <c r="C39" s="502"/>
      <c r="D39" s="502"/>
      <c r="E39" s="502"/>
      <c r="F39" s="502"/>
      <c r="G39" s="502"/>
      <c r="H39" s="502"/>
      <c r="I39" s="502"/>
      <c r="J39" s="502"/>
      <c r="K39" s="502"/>
      <c r="L39" s="502"/>
      <c r="M39" s="503"/>
      <c r="N39" s="522" t="s">
        <v>308</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309</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t="s">
        <v>312</v>
      </c>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t="s">
        <v>314</v>
      </c>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670</v>
      </c>
      <c r="C54" s="502"/>
      <c r="D54" s="502"/>
      <c r="E54" s="502"/>
      <c r="F54" s="502"/>
      <c r="G54" s="502"/>
      <c r="H54" s="502"/>
      <c r="I54" s="502"/>
      <c r="J54" s="502"/>
      <c r="K54" s="502"/>
      <c r="L54" s="502"/>
      <c r="M54" s="503"/>
      <c r="N54" s="504" t="s">
        <v>323</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324</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328</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671</v>
      </c>
      <c r="C59" s="520"/>
      <c r="D59" s="520"/>
      <c r="E59" s="520"/>
      <c r="F59" s="520"/>
      <c r="G59" s="520"/>
      <c r="H59" s="520"/>
      <c r="I59" s="520"/>
      <c r="J59" s="520"/>
      <c r="K59" s="520"/>
      <c r="L59" s="520"/>
      <c r="M59" s="521"/>
      <c r="N59" s="522" t="s">
        <v>323</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324</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t="s">
        <v>328</v>
      </c>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t="s">
        <v>330</v>
      </c>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t="s">
        <v>332</v>
      </c>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E1_LST!G50</f>
        <v>14</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14</v>
      </c>
      <c r="H72" s="349"/>
      <c r="I72" s="350"/>
      <c r="J72" s="334"/>
      <c r="K72" s="358"/>
      <c r="L72" s="531" t="s">
        <v>151</v>
      </c>
      <c r="M72" s="532"/>
      <c r="N72" s="532"/>
      <c r="O72" s="532"/>
      <c r="P72" s="532"/>
      <c r="Q72" s="532"/>
      <c r="R72" s="532"/>
      <c r="S72" s="533"/>
    </row>
    <row r="73" spans="1:19" ht="15" customHeight="1" x14ac:dyDescent="0.25">
      <c r="A73" s="301"/>
      <c r="B73" s="336" t="s">
        <v>124</v>
      </c>
      <c r="C73" s="337"/>
      <c r="D73" s="337"/>
      <c r="E73" s="337"/>
      <c r="F73" s="338"/>
      <c r="G73" s="534">
        <v>12</v>
      </c>
      <c r="H73" s="535"/>
      <c r="I73" s="536"/>
      <c r="J73" s="334"/>
      <c r="K73" s="358"/>
      <c r="L73" s="531" t="s">
        <v>161</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124</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178</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E1_LST!H50</f>
        <v>36</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50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E1_LST!E50</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162</v>
      </c>
      <c r="C90" s="538"/>
      <c r="D90" s="538"/>
      <c r="E90" s="539"/>
      <c r="F90" s="540">
        <v>90</v>
      </c>
      <c r="G90" s="541"/>
      <c r="H90" s="541"/>
      <c r="I90" s="542"/>
      <c r="J90" s="311"/>
      <c r="K90" s="324"/>
      <c r="L90" s="315" t="s">
        <v>293</v>
      </c>
      <c r="M90" s="316"/>
      <c r="N90" s="316"/>
      <c r="O90" s="316"/>
      <c r="P90" s="316"/>
      <c r="Q90" s="316"/>
      <c r="R90" s="316"/>
      <c r="S90" s="317"/>
    </row>
    <row r="91" spans="1:19" ht="15" customHeight="1" x14ac:dyDescent="0.25">
      <c r="A91" s="307"/>
      <c r="B91" s="537" t="s">
        <v>170</v>
      </c>
      <c r="C91" s="538"/>
      <c r="D91" s="538"/>
      <c r="E91" s="539"/>
      <c r="F91" s="540">
        <v>10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12.5" customHeight="1" x14ac:dyDescent="0.25">
      <c r="A98" s="339"/>
      <c r="B98" s="543" t="s">
        <v>402</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63" t="s">
        <v>510</v>
      </c>
      <c r="C100" s="564"/>
      <c r="D100" s="564"/>
      <c r="E100" s="564"/>
      <c r="F100" s="564"/>
      <c r="G100" s="564"/>
      <c r="H100" s="564"/>
      <c r="I100" s="564"/>
      <c r="J100" s="564"/>
      <c r="K100" s="564"/>
      <c r="L100" s="564"/>
      <c r="M100" s="564"/>
      <c r="N100" s="564"/>
      <c r="O100" s="564"/>
      <c r="P100" s="564"/>
      <c r="Q100" s="564"/>
      <c r="R100" s="564"/>
      <c r="S100" s="565"/>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54.75" customHeight="1" x14ac:dyDescent="0.25">
      <c r="A102" s="339"/>
      <c r="B102" s="543" t="s">
        <v>511</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HkBKIgr84zovjoQgEIP4L2kGseOE5re9tvplRZ3k+s9MDxGZ6awZVi7bjYJs6WRXguPNZTZLxXvPHDZfn3Q8rQ==" saltValue="BfSUzDMDX8iTdT8fKLOxP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54:S68" xr:uid="{00000000-0002-0000-2300-000004000000}">
      <formula1>KEK_E1</formula1>
    </dataValidation>
    <dataValidation type="list" allowBlank="1" showInputMessage="1" showErrorMessage="1" sqref="N34:S53" xr:uid="{00000000-0002-0000-2300-000005000000}">
      <formula1>KEU_E1</formula1>
    </dataValidation>
    <dataValidation type="list" allowBlank="1" showInputMessage="1" showErrorMessage="1" sqref="N14:S33" xr:uid="{00000000-0002-0000-2300-000006000000}">
      <formula1>KEW_E1</formula1>
    </dataValidation>
  </dataValidations>
  <hyperlinks>
    <hyperlink ref="O13" r:id="rId1" xr:uid="{2561B91D-E966-442B-8967-AC8AAE5798F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ABABFF"/>
    <pageSetUpPr fitToPage="1"/>
  </sheetPr>
  <dimension ref="A1:S35"/>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E1_LST!B51</f>
        <v>Moduł E1/9</v>
      </c>
      <c r="D3" s="224"/>
      <c r="E3" s="224"/>
      <c r="F3" s="225"/>
      <c r="G3" s="3"/>
      <c r="H3" s="3"/>
      <c r="I3" s="3"/>
      <c r="J3" s="3"/>
      <c r="K3" s="3"/>
      <c r="L3" s="4"/>
      <c r="M3" s="4"/>
      <c r="N3" s="4"/>
      <c r="O3" s="4"/>
      <c r="P3" s="4"/>
      <c r="Q3" s="4"/>
    </row>
    <row r="4" spans="1:19" s="469" customFormat="1" ht="39.75" customHeight="1" thickBot="1" x14ac:dyDescent="0.3">
      <c r="A4" s="222" t="s">
        <v>93</v>
      </c>
      <c r="B4" s="222"/>
      <c r="C4" s="212" t="str">
        <f>E1_LST!C51</f>
        <v>Moduł specjalnościowy (1) LOGISTYKA-SPEDYCJA-TRANSPORT</v>
      </c>
      <c r="D4" s="213"/>
      <c r="E4" s="213"/>
      <c r="F4" s="213"/>
      <c r="G4" s="213"/>
      <c r="H4" s="213"/>
      <c r="I4" s="213"/>
      <c r="J4" s="214"/>
      <c r="K4" s="217" t="s">
        <v>94</v>
      </c>
      <c r="L4" s="217"/>
      <c r="M4" s="181">
        <f>E1_LST!D51</f>
        <v>8</v>
      </c>
      <c r="N4" s="215" t="s">
        <v>95</v>
      </c>
      <c r="O4" s="216"/>
      <c r="P4" s="209" t="str">
        <f>E1_LST!F51</f>
        <v>dr M. Lazarek-Janowska</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346</v>
      </c>
      <c r="H6" s="179" t="s">
        <v>99</v>
      </c>
      <c r="I6" s="40">
        <v>4</v>
      </c>
      <c r="J6" s="7" t="s">
        <v>291</v>
      </c>
      <c r="K6" s="471" t="s">
        <v>100</v>
      </c>
      <c r="L6" s="471"/>
      <c r="M6" s="233" t="s">
        <v>101</v>
      </c>
      <c r="N6" s="233"/>
      <c r="O6" s="181" t="s">
        <v>102</v>
      </c>
      <c r="P6" s="234" t="s">
        <v>103</v>
      </c>
      <c r="Q6" s="235"/>
      <c r="R6" s="181">
        <f>E1_LST!G51</f>
        <v>52</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t="s">
        <v>786</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787</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68.75" customHeight="1" thickBot="1" x14ac:dyDescent="0.3">
      <c r="A22" s="479" t="s">
        <v>788</v>
      </c>
      <c r="B22" s="480"/>
      <c r="C22" s="480"/>
      <c r="D22" s="480"/>
      <c r="E22" s="480"/>
      <c r="F22" s="480" t="s">
        <v>789</v>
      </c>
      <c r="G22" s="480"/>
      <c r="H22" s="480"/>
      <c r="I22" s="480"/>
      <c r="J22" s="480"/>
      <c r="K22" s="480"/>
      <c r="L22" s="480" t="s">
        <v>790</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E1_LST!B51</f>
        <v>Moduł E1/9</v>
      </c>
      <c r="C26" s="260"/>
      <c r="D26" s="33" t="str">
        <f>E1_LST!B52</f>
        <v>Kurs 9.1.</v>
      </c>
      <c r="E26" s="103" t="str">
        <f>E1_LST!B51</f>
        <v>Moduł E1/9</v>
      </c>
      <c r="F26" s="267" t="str">
        <f>E1_LST!B53</f>
        <v>Kurs 9.2.</v>
      </c>
      <c r="G26" s="268"/>
      <c r="H26" s="275"/>
      <c r="I26" s="276"/>
      <c r="J26" s="34"/>
      <c r="K26" s="283"/>
      <c r="L26" s="284"/>
      <c r="M26" s="283"/>
      <c r="N26" s="284"/>
      <c r="O26" s="285"/>
      <c r="P26" s="286"/>
      <c r="Q26" s="285"/>
      <c r="R26" s="287"/>
    </row>
    <row r="27" spans="1:19" s="104" customFormat="1" ht="59.25" customHeight="1" x14ac:dyDescent="0.25">
      <c r="A27" s="129" t="s">
        <v>111</v>
      </c>
      <c r="B27" s="379" t="str">
        <f>E1_LST!C52</f>
        <v>Zarządzanie transportem</v>
      </c>
      <c r="C27" s="380"/>
      <c r="D27" s="381"/>
      <c r="E27" s="382" t="str">
        <f>E1_LST!C53</f>
        <v>Rynek usług logistycznych</v>
      </c>
      <c r="F27" s="383"/>
      <c r="G27" s="384"/>
      <c r="H27" s="385"/>
      <c r="I27" s="386"/>
      <c r="J27" s="387"/>
      <c r="K27" s="388"/>
      <c r="L27" s="389"/>
      <c r="M27" s="389"/>
      <c r="N27" s="390"/>
      <c r="O27" s="391"/>
      <c r="P27" s="392"/>
      <c r="Q27" s="392"/>
      <c r="R27" s="393"/>
    </row>
    <row r="28" spans="1:19" s="104" customFormat="1" ht="30" customHeight="1" thickBot="1" x14ac:dyDescent="0.3">
      <c r="A28" s="39" t="s">
        <v>112</v>
      </c>
      <c r="B28" s="261">
        <f>E1_LST!D52</f>
        <v>4</v>
      </c>
      <c r="C28" s="262"/>
      <c r="D28" s="263"/>
      <c r="E28" s="272">
        <f>E1_LST!D53</f>
        <v>4</v>
      </c>
      <c r="F28" s="273"/>
      <c r="G28" s="274"/>
      <c r="H28" s="280"/>
      <c r="I28" s="281"/>
      <c r="J28" s="282"/>
      <c r="K28" s="226"/>
      <c r="L28" s="227"/>
      <c r="M28" s="227"/>
      <c r="N28" s="228"/>
      <c r="O28" s="229"/>
      <c r="P28" s="230"/>
      <c r="Q28" s="230"/>
      <c r="R28" s="231"/>
    </row>
    <row r="29" spans="1:19" s="104" customFormat="1" ht="34.5" hidden="1" customHeight="1" thickBot="1" x14ac:dyDescent="0.3">
      <c r="A29" s="156"/>
      <c r="B29" s="157"/>
      <c r="C29" s="158" t="s">
        <v>452</v>
      </c>
      <c r="D29" s="159"/>
      <c r="E29" s="160"/>
      <c r="F29" s="161" t="s">
        <v>452</v>
      </c>
      <c r="G29" s="162"/>
      <c r="H29" s="163"/>
      <c r="I29" s="164"/>
      <c r="J29" s="165"/>
      <c r="K29" s="166"/>
      <c r="L29" s="167"/>
      <c r="M29" s="168"/>
      <c r="N29" s="169"/>
      <c r="O29" s="170"/>
      <c r="P29" s="171"/>
      <c r="Q29" s="172"/>
      <c r="R29" s="173"/>
    </row>
    <row r="30" spans="1:19" s="104" customFormat="1" x14ac:dyDescent="0.25"/>
    <row r="31" spans="1:19" s="104" customFormat="1" x14ac:dyDescent="0.25"/>
    <row r="32" spans="1:19" x14ac:dyDescent="0.25">
      <c r="A32" s="104"/>
      <c r="B32" s="104"/>
      <c r="C32" s="104"/>
      <c r="D32" s="104"/>
      <c r="E32" s="104"/>
      <c r="F32" s="104"/>
      <c r="G32" s="104"/>
      <c r="H32" s="104"/>
      <c r="I32" s="104"/>
      <c r="J32" s="104"/>
      <c r="K32" s="104"/>
      <c r="L32" s="104"/>
      <c r="M32" s="104"/>
      <c r="N32" s="104"/>
      <c r="O32" s="104"/>
      <c r="P32" s="104"/>
      <c r="Q32" s="104"/>
      <c r="R32" s="104"/>
    </row>
    <row r="33" spans="1:18" x14ac:dyDescent="0.25">
      <c r="A33" s="104"/>
      <c r="B33" s="104"/>
      <c r="C33" s="104"/>
      <c r="D33" s="104"/>
      <c r="E33" s="104"/>
      <c r="F33" s="104"/>
      <c r="G33" s="104"/>
      <c r="H33" s="104"/>
      <c r="I33" s="104"/>
      <c r="J33" s="104"/>
      <c r="K33" s="104"/>
      <c r="L33" s="104"/>
      <c r="M33" s="104"/>
      <c r="N33" s="104"/>
      <c r="O33" s="104"/>
      <c r="P33" s="104"/>
      <c r="Q33" s="104"/>
      <c r="R33" s="104"/>
    </row>
    <row r="34" spans="1:18" x14ac:dyDescent="0.25">
      <c r="A34" s="104"/>
      <c r="B34" s="104"/>
      <c r="C34" s="104"/>
      <c r="D34" s="104"/>
      <c r="E34" s="104"/>
      <c r="F34" s="104"/>
      <c r="G34" s="104"/>
      <c r="H34" s="104"/>
      <c r="I34" s="104"/>
      <c r="J34" s="104"/>
      <c r="K34" s="104"/>
      <c r="L34" s="104"/>
      <c r="M34" s="104"/>
      <c r="N34" s="104"/>
      <c r="O34" s="104"/>
      <c r="P34" s="104"/>
      <c r="Q34" s="104"/>
      <c r="R34" s="104"/>
    </row>
    <row r="35" spans="1:18" x14ac:dyDescent="0.25">
      <c r="A35" s="104"/>
      <c r="B35" s="104"/>
      <c r="C35" s="104"/>
      <c r="D35" s="104"/>
      <c r="E35" s="104"/>
      <c r="F35" s="104"/>
      <c r="G35" s="104"/>
      <c r="H35" s="104"/>
      <c r="I35" s="104"/>
      <c r="J35" s="104"/>
      <c r="K35" s="104"/>
      <c r="L35" s="104"/>
      <c r="M35" s="104"/>
      <c r="N35" s="104"/>
      <c r="O35" s="104"/>
      <c r="P35" s="104"/>
      <c r="Q35" s="104"/>
      <c r="R35" s="104"/>
    </row>
  </sheetData>
  <sheetProtection algorithmName="SHA-512" hashValue="+XGSa4oJ7mSu3nIDG+F3K/99/VZ9x0+SoYOoSX1px7kWzCRoQ0QycIS7wZYdp+VBs5y+q+V6/jmj0zeydPyN/w==" saltValue="TBscRf2cdunzcSuDVcWaB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00000000-0002-0000-2400-000001000000}">
      <formula1>20</formula1>
      <formula2>1200</formula2>
    </dataValidation>
  </dataValidations>
  <hyperlinks>
    <hyperlink ref="F29" r:id="rId1" xr:uid="{47BA01FE-B84C-4705-BF80-EB7FBED6D8F4}"/>
    <hyperlink ref="C29" r:id="rId2" xr:uid="{066EE192-41DB-47EE-A716-E3712552D123}"/>
  </hyperlinks>
  <printOptions horizontalCentered="1"/>
  <pageMargins left="0.70866141732283472" right="0.70866141732283472" top="0.74803149606299213" bottom="0.74803149606299213" header="0.31496062992125984" footer="0.31496062992125984"/>
  <pageSetup paperSize="9" scale="54" orientation="landscape" r:id="rId3"/>
  <headerFooter>
    <oddHeader>&amp;C&amp;"Century Gothic,Pogrubiony"&amp;12&amp;K05-047KARTA MODUŁU&amp;R&amp;G</oddHeader>
  </headerFooter>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E1_LST!B51</f>
        <v>Moduł E1/9</v>
      </c>
      <c r="B3" s="340"/>
      <c r="C3" s="340"/>
      <c r="D3" s="344" t="str">
        <f>E1_LST!C51</f>
        <v>Moduł specjalnościowy (1) LOGISTYKA-SPEDYCJA-TRANSPORT</v>
      </c>
      <c r="E3" s="345"/>
      <c r="F3" s="345"/>
      <c r="G3" s="345"/>
      <c r="H3" s="345"/>
      <c r="I3" s="346"/>
      <c r="J3" s="3"/>
      <c r="K3" s="3"/>
      <c r="L3" s="4"/>
      <c r="M3" s="4"/>
      <c r="N3" s="4"/>
      <c r="O3" s="4"/>
      <c r="P3" s="4"/>
      <c r="Q3" s="4"/>
      <c r="R3" s="4"/>
    </row>
    <row r="4" spans="1:19" ht="18.75" thickBot="1" x14ac:dyDescent="0.3">
      <c r="A4" s="295" t="s">
        <v>110</v>
      </c>
      <c r="B4" s="295"/>
      <c r="C4" s="295"/>
      <c r="D4" s="341" t="str">
        <f>E1_LST!B52</f>
        <v>Kurs 9.1.</v>
      </c>
      <c r="E4" s="342"/>
      <c r="F4" s="342"/>
      <c r="G4" s="342"/>
      <c r="H4" s="342"/>
      <c r="I4" s="343"/>
      <c r="J4" s="3"/>
      <c r="K4" s="3"/>
      <c r="L4" s="4"/>
      <c r="M4" s="4"/>
      <c r="N4" s="4"/>
      <c r="O4" s="4"/>
      <c r="P4" s="4"/>
      <c r="Q4" s="4"/>
      <c r="R4" s="4"/>
    </row>
    <row r="5" spans="1:19" ht="23.25" thickBot="1" x14ac:dyDescent="0.3">
      <c r="A5" s="296" t="s">
        <v>111</v>
      </c>
      <c r="B5" s="296"/>
      <c r="C5" s="296"/>
      <c r="D5" s="297" t="str">
        <f>E1_LST!C52</f>
        <v>Zarządzanie transportem</v>
      </c>
      <c r="E5" s="297"/>
      <c r="F5" s="297"/>
      <c r="G5" s="297"/>
      <c r="H5" s="297"/>
      <c r="I5" s="297"/>
      <c r="J5" s="297"/>
      <c r="K5" s="297"/>
      <c r="L5" s="298" t="s">
        <v>94</v>
      </c>
      <c r="M5" s="298"/>
      <c r="N5" s="44">
        <f>E1_LST!D52</f>
        <v>4</v>
      </c>
      <c r="O5" s="298" t="s">
        <v>95</v>
      </c>
      <c r="P5" s="298"/>
      <c r="Q5" s="299" t="str">
        <f>E1_LST!F51</f>
        <v>dr M. Lazarek-Janowska</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(9)'!G6</f>
        <v>II</v>
      </c>
      <c r="H7" s="180" t="s">
        <v>99</v>
      </c>
      <c r="I7" s="40">
        <f>'M (9)'!I6</f>
        <v>4</v>
      </c>
      <c r="J7" s="234" t="s">
        <v>384</v>
      </c>
      <c r="K7" s="235"/>
      <c r="L7" s="482" t="s">
        <v>100</v>
      </c>
      <c r="M7" s="483"/>
      <c r="N7" s="7" t="s">
        <v>101</v>
      </c>
      <c r="O7" s="398" t="s">
        <v>102</v>
      </c>
      <c r="P7" s="398"/>
      <c r="Q7" s="306" t="s">
        <v>103</v>
      </c>
      <c r="R7" s="306"/>
      <c r="S7" s="45">
        <f>E1_LST!G52</f>
        <v>26</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791</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304</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792</v>
      </c>
      <c r="C19" s="520"/>
      <c r="D19" s="520"/>
      <c r="E19" s="520"/>
      <c r="F19" s="520"/>
      <c r="G19" s="520"/>
      <c r="H19" s="520"/>
      <c r="I19" s="520"/>
      <c r="J19" s="520"/>
      <c r="K19" s="520"/>
      <c r="L19" s="520"/>
      <c r="M19" s="521"/>
      <c r="N19" s="522" t="s">
        <v>297</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303</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793</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310</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314</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794</v>
      </c>
      <c r="C39" s="520"/>
      <c r="D39" s="520"/>
      <c r="E39" s="520"/>
      <c r="F39" s="520"/>
      <c r="G39" s="520"/>
      <c r="H39" s="520"/>
      <c r="I39" s="520"/>
      <c r="J39" s="520"/>
      <c r="K39" s="520"/>
      <c r="L39" s="520"/>
      <c r="M39" s="521"/>
      <c r="N39" s="522" t="s">
        <v>311</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312</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t="s">
        <v>313</v>
      </c>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795</v>
      </c>
      <c r="C54" s="502"/>
      <c r="D54" s="502"/>
      <c r="E54" s="502"/>
      <c r="F54" s="502"/>
      <c r="G54" s="502"/>
      <c r="H54" s="502"/>
      <c r="I54" s="502"/>
      <c r="J54" s="502"/>
      <c r="K54" s="502"/>
      <c r="L54" s="502"/>
      <c r="M54" s="503"/>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796</v>
      </c>
      <c r="C59" s="520"/>
      <c r="D59" s="520"/>
      <c r="E59" s="520"/>
      <c r="F59" s="520"/>
      <c r="G59" s="520"/>
      <c r="H59" s="520"/>
      <c r="I59" s="520"/>
      <c r="J59" s="520"/>
      <c r="K59" s="520"/>
      <c r="L59" s="520"/>
      <c r="M59" s="521"/>
      <c r="N59" s="522" t="s">
        <v>330</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331</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thickBot="1" x14ac:dyDescent="0.3">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E1_LST!G52</f>
        <v>26</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26</v>
      </c>
      <c r="H72" s="349"/>
      <c r="I72" s="350"/>
      <c r="J72" s="334"/>
      <c r="K72" s="358"/>
      <c r="L72" s="531" t="s">
        <v>151</v>
      </c>
      <c r="M72" s="532"/>
      <c r="N72" s="532"/>
      <c r="O72" s="532"/>
      <c r="P72" s="532"/>
      <c r="Q72" s="532"/>
      <c r="R72" s="532"/>
      <c r="S72" s="533"/>
    </row>
    <row r="73" spans="1:19" ht="15" customHeight="1" x14ac:dyDescent="0.25">
      <c r="A73" s="301"/>
      <c r="B73" s="336" t="s">
        <v>124</v>
      </c>
      <c r="C73" s="337"/>
      <c r="D73" s="337"/>
      <c r="E73" s="337"/>
      <c r="F73" s="338"/>
      <c r="G73" s="534">
        <v>24</v>
      </c>
      <c r="H73" s="535"/>
      <c r="I73" s="536"/>
      <c r="J73" s="334"/>
      <c r="K73" s="358"/>
      <c r="L73" s="531" t="s">
        <v>158</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161</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345</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E1_LST!H52</f>
        <v>74</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100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E1_LST!E52</f>
        <v>egzamin</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173</v>
      </c>
      <c r="C90" s="538"/>
      <c r="D90" s="538"/>
      <c r="E90" s="539"/>
      <c r="F90" s="540">
        <v>50</v>
      </c>
      <c r="G90" s="541"/>
      <c r="H90" s="541"/>
      <c r="I90" s="542"/>
      <c r="J90" s="311"/>
      <c r="K90" s="324"/>
      <c r="L90" s="315" t="s">
        <v>293</v>
      </c>
      <c r="M90" s="316"/>
      <c r="N90" s="316"/>
      <c r="O90" s="316"/>
      <c r="P90" s="316"/>
      <c r="Q90" s="316"/>
      <c r="R90" s="316"/>
      <c r="S90" s="317"/>
    </row>
    <row r="91" spans="1:19" ht="15" customHeight="1" x14ac:dyDescent="0.25">
      <c r="A91" s="307"/>
      <c r="B91" s="537" t="s">
        <v>149</v>
      </c>
      <c r="C91" s="538"/>
      <c r="D91" s="538"/>
      <c r="E91" s="539"/>
      <c r="F91" s="540">
        <v>50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27.5" customHeight="1" x14ac:dyDescent="0.25">
      <c r="A98" s="339"/>
      <c r="B98" s="543" t="s">
        <v>797</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39.950000000000003" customHeight="1" x14ac:dyDescent="0.25">
      <c r="A100" s="339"/>
      <c r="B100" s="543" t="s">
        <v>798</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39.950000000000003" customHeight="1" x14ac:dyDescent="0.25">
      <c r="A102" s="339"/>
      <c r="B102" s="543" t="s">
        <v>799</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HavJPN77P7n5jS6Y+OS5Z+fboeZfjSwzEc4QugG/qWdG89k7VVoQR6BDw70Jnp2HzyTUudLp1lx9FnfYIP6IIg==" saltValue="rE3z76qfWfjcbFXYXI4al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54:S68" xr:uid="{00000000-0002-0000-2500-000004000000}">
      <formula1>KEK_E1</formula1>
    </dataValidation>
    <dataValidation type="list" allowBlank="1" showInputMessage="1" showErrorMessage="1" sqref="N34:S53" xr:uid="{00000000-0002-0000-2500-000005000000}">
      <formula1>KEU_E1</formula1>
    </dataValidation>
    <dataValidation type="list" allowBlank="1" showInputMessage="1" showErrorMessage="1" sqref="N14:S33" xr:uid="{00000000-0002-0000-2500-000006000000}">
      <formula1>KEW_E1</formula1>
    </dataValidation>
  </dataValidations>
  <hyperlinks>
    <hyperlink ref="O13" r:id="rId1" xr:uid="{E914BE0A-FF4C-4530-BD6E-90B4EB32666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E1_LST!B51</f>
        <v>Moduł E1/9</v>
      </c>
      <c r="B3" s="340"/>
      <c r="C3" s="340"/>
      <c r="D3" s="344" t="str">
        <f>E1_LST!C51</f>
        <v>Moduł specjalnościowy (1) LOGISTYKA-SPEDYCJA-TRANSPORT</v>
      </c>
      <c r="E3" s="345"/>
      <c r="F3" s="345"/>
      <c r="G3" s="345"/>
      <c r="H3" s="345"/>
      <c r="I3" s="346"/>
      <c r="J3" s="3"/>
      <c r="K3" s="3"/>
      <c r="L3" s="4"/>
      <c r="M3" s="4"/>
      <c r="N3" s="4"/>
      <c r="O3" s="4"/>
      <c r="P3" s="4"/>
      <c r="Q3" s="4"/>
      <c r="R3" s="4"/>
    </row>
    <row r="4" spans="1:19" ht="18.75" thickBot="1" x14ac:dyDescent="0.3">
      <c r="A4" s="295" t="s">
        <v>110</v>
      </c>
      <c r="B4" s="295"/>
      <c r="C4" s="295"/>
      <c r="D4" s="341" t="str">
        <f>E1_LST!B53</f>
        <v>Kurs 9.2.</v>
      </c>
      <c r="E4" s="342"/>
      <c r="F4" s="342"/>
      <c r="G4" s="342"/>
      <c r="H4" s="342"/>
      <c r="I4" s="343"/>
      <c r="J4" s="3"/>
      <c r="K4" s="3"/>
      <c r="L4" s="4"/>
      <c r="M4" s="4"/>
      <c r="N4" s="4"/>
      <c r="O4" s="4"/>
      <c r="P4" s="4"/>
      <c r="Q4" s="4"/>
      <c r="R4" s="4"/>
    </row>
    <row r="5" spans="1:19" ht="23.25" thickBot="1" x14ac:dyDescent="0.3">
      <c r="A5" s="296" t="s">
        <v>111</v>
      </c>
      <c r="B5" s="296"/>
      <c r="C5" s="296"/>
      <c r="D5" s="297" t="str">
        <f>E1_LST!C53</f>
        <v>Rynek usług logistycznych</v>
      </c>
      <c r="E5" s="297"/>
      <c r="F5" s="297"/>
      <c r="G5" s="297"/>
      <c r="H5" s="297"/>
      <c r="I5" s="297"/>
      <c r="J5" s="297"/>
      <c r="K5" s="297"/>
      <c r="L5" s="298" t="s">
        <v>94</v>
      </c>
      <c r="M5" s="298"/>
      <c r="N5" s="44">
        <f>E1_LST!D53</f>
        <v>4</v>
      </c>
      <c r="O5" s="298" t="s">
        <v>95</v>
      </c>
      <c r="P5" s="298"/>
      <c r="Q5" s="299" t="str">
        <f>E1_LST!F51</f>
        <v>dr M. Lazarek-Janowska</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(9)'!G6</f>
        <v>II</v>
      </c>
      <c r="H7" s="180" t="s">
        <v>99</v>
      </c>
      <c r="I7" s="40">
        <f>'M (9)'!I6</f>
        <v>4</v>
      </c>
      <c r="J7" s="234" t="s">
        <v>384</v>
      </c>
      <c r="K7" s="235"/>
      <c r="L7" s="482" t="s">
        <v>100</v>
      </c>
      <c r="M7" s="483"/>
      <c r="N7" s="7" t="s">
        <v>101</v>
      </c>
      <c r="O7" s="398" t="s">
        <v>102</v>
      </c>
      <c r="P7" s="398"/>
      <c r="Q7" s="306" t="s">
        <v>103</v>
      </c>
      <c r="R7" s="306"/>
      <c r="S7" s="45">
        <f>E1_LST!G53</f>
        <v>26</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800</v>
      </c>
      <c r="C14" s="502"/>
      <c r="D14" s="502"/>
      <c r="E14" s="502"/>
      <c r="F14" s="502"/>
      <c r="G14" s="502"/>
      <c r="H14" s="502"/>
      <c r="I14" s="502"/>
      <c r="J14" s="502"/>
      <c r="K14" s="502"/>
      <c r="L14" s="502"/>
      <c r="M14" s="503"/>
      <c r="N14" s="504" t="s">
        <v>296</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303</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801</v>
      </c>
      <c r="C19" s="520"/>
      <c r="D19" s="520"/>
      <c r="E19" s="520"/>
      <c r="F19" s="520"/>
      <c r="G19" s="520"/>
      <c r="H19" s="520"/>
      <c r="I19" s="520"/>
      <c r="J19" s="520"/>
      <c r="K19" s="520"/>
      <c r="L19" s="520"/>
      <c r="M19" s="521"/>
      <c r="N19" s="522" t="s">
        <v>304</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802</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309</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316</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803</v>
      </c>
      <c r="C39" s="520"/>
      <c r="D39" s="520"/>
      <c r="E39" s="520"/>
      <c r="F39" s="520"/>
      <c r="G39" s="520"/>
      <c r="H39" s="520"/>
      <c r="I39" s="520"/>
      <c r="J39" s="520"/>
      <c r="K39" s="520"/>
      <c r="L39" s="520"/>
      <c r="M39" s="521"/>
      <c r="N39" s="522" t="s">
        <v>309</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311</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804</v>
      </c>
      <c r="C54" s="502"/>
      <c r="D54" s="502"/>
      <c r="E54" s="502"/>
      <c r="F54" s="502"/>
      <c r="G54" s="502"/>
      <c r="H54" s="502"/>
      <c r="I54" s="502"/>
      <c r="J54" s="502"/>
      <c r="K54" s="502"/>
      <c r="L54" s="502"/>
      <c r="M54" s="503"/>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324</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805</v>
      </c>
      <c r="C59" s="520"/>
      <c r="D59" s="520"/>
      <c r="E59" s="520"/>
      <c r="F59" s="520"/>
      <c r="G59" s="520"/>
      <c r="H59" s="520"/>
      <c r="I59" s="520"/>
      <c r="J59" s="520"/>
      <c r="K59" s="520"/>
      <c r="L59" s="520"/>
      <c r="M59" s="521"/>
      <c r="N59" s="522" t="s">
        <v>329</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331</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E1_LST!G53</f>
        <v>26</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26</v>
      </c>
      <c r="H72" s="349"/>
      <c r="I72" s="350"/>
      <c r="J72" s="334"/>
      <c r="K72" s="358"/>
      <c r="L72" s="531" t="s">
        <v>151</v>
      </c>
      <c r="M72" s="532"/>
      <c r="N72" s="532"/>
      <c r="O72" s="532"/>
      <c r="P72" s="532"/>
      <c r="Q72" s="532"/>
      <c r="R72" s="532"/>
      <c r="S72" s="533"/>
    </row>
    <row r="73" spans="1:19" ht="15" customHeight="1" x14ac:dyDescent="0.25">
      <c r="A73" s="301"/>
      <c r="B73" s="336" t="s">
        <v>124</v>
      </c>
      <c r="C73" s="337"/>
      <c r="D73" s="337"/>
      <c r="E73" s="337"/>
      <c r="F73" s="338"/>
      <c r="G73" s="534">
        <v>24</v>
      </c>
      <c r="H73" s="535"/>
      <c r="I73" s="536"/>
      <c r="J73" s="334"/>
      <c r="K73" s="358"/>
      <c r="L73" s="531" t="s">
        <v>158</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161</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165</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174</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150</v>
      </c>
      <c r="M83" s="532"/>
      <c r="N83" s="532"/>
      <c r="O83" s="532"/>
      <c r="P83" s="532"/>
      <c r="Q83" s="532"/>
      <c r="R83" s="532"/>
      <c r="S83" s="533"/>
    </row>
    <row r="84" spans="1:19" ht="15" customHeight="1" x14ac:dyDescent="0.25">
      <c r="A84" s="301"/>
      <c r="B84" s="369" t="s">
        <v>136</v>
      </c>
      <c r="C84" s="370"/>
      <c r="D84" s="370"/>
      <c r="E84" s="370"/>
      <c r="F84" s="371"/>
      <c r="G84" s="366">
        <f>E1_LST!H53</f>
        <v>74</v>
      </c>
      <c r="H84" s="367"/>
      <c r="I84" s="368"/>
      <c r="J84" s="334"/>
      <c r="K84" s="358"/>
      <c r="L84" s="531" t="s">
        <v>154</v>
      </c>
      <c r="M84" s="532"/>
      <c r="N84" s="532"/>
      <c r="O84" s="532"/>
      <c r="P84" s="532"/>
      <c r="Q84" s="532"/>
      <c r="R84" s="532"/>
      <c r="S84" s="533"/>
    </row>
    <row r="85" spans="1:19" ht="15" customHeight="1" x14ac:dyDescent="0.25">
      <c r="A85" s="301"/>
      <c r="B85" s="373" t="s">
        <v>206</v>
      </c>
      <c r="C85" s="374"/>
      <c r="D85" s="374"/>
      <c r="E85" s="374"/>
      <c r="F85" s="375"/>
      <c r="G85" s="348">
        <f>SUM(G84,G71)</f>
        <v>100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E1_LST!E53</f>
        <v>egzamin</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198</v>
      </c>
      <c r="C90" s="538"/>
      <c r="D90" s="538"/>
      <c r="E90" s="539"/>
      <c r="F90" s="540">
        <v>30</v>
      </c>
      <c r="G90" s="541"/>
      <c r="H90" s="541"/>
      <c r="I90" s="542"/>
      <c r="J90" s="311"/>
      <c r="K90" s="324"/>
      <c r="L90" s="315" t="s">
        <v>293</v>
      </c>
      <c r="M90" s="316"/>
      <c r="N90" s="316"/>
      <c r="O90" s="316"/>
      <c r="P90" s="316"/>
      <c r="Q90" s="316"/>
      <c r="R90" s="316"/>
      <c r="S90" s="317"/>
    </row>
    <row r="91" spans="1:19" ht="15" customHeight="1" x14ac:dyDescent="0.25">
      <c r="A91" s="307"/>
      <c r="B91" s="537" t="s">
        <v>149</v>
      </c>
      <c r="C91" s="538"/>
      <c r="D91" s="538"/>
      <c r="E91" s="539"/>
      <c r="F91" s="540">
        <v>50</v>
      </c>
      <c r="G91" s="541"/>
      <c r="H91" s="541"/>
      <c r="I91" s="542"/>
      <c r="J91" s="311"/>
      <c r="K91" s="324"/>
      <c r="L91" s="315" t="s">
        <v>143</v>
      </c>
      <c r="M91" s="316"/>
      <c r="N91" s="316"/>
      <c r="O91" s="316"/>
      <c r="P91" s="316"/>
      <c r="Q91" s="316"/>
      <c r="R91" s="316"/>
      <c r="S91" s="317"/>
    </row>
    <row r="92" spans="1:19" ht="15" customHeight="1" x14ac:dyDescent="0.25">
      <c r="A92" s="307"/>
      <c r="B92" s="537" t="s">
        <v>179</v>
      </c>
      <c r="C92" s="538"/>
      <c r="D92" s="538"/>
      <c r="E92" s="539"/>
      <c r="F92" s="540">
        <v>20</v>
      </c>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20.75" customHeight="1" x14ac:dyDescent="0.25">
      <c r="A98" s="339"/>
      <c r="B98" s="543" t="s">
        <v>806</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39.950000000000003" customHeight="1" x14ac:dyDescent="0.25">
      <c r="A100" s="339"/>
      <c r="B100" s="543" t="s">
        <v>807</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39.950000000000003" customHeight="1" x14ac:dyDescent="0.25">
      <c r="A102" s="339"/>
      <c r="B102" s="543" t="s">
        <v>808</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3hECRtbfaogWjFhjZu8HTUe9lRHG+hr/SzYV0uLND1b6rED6yXwcLVwiiTY30WYifC1TweAHV3GO8k9Iz27DMw==" saltValue="x+Ye1VxK+8vVcdqcd4T8v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600-000000000000}">
      <formula1>PRAC_STUD</formula1>
    </dataValidation>
    <dataValidation type="list" allowBlank="1" showInputMessage="1" showErrorMessage="1" sqref="L72:L79" xr:uid="{00000000-0002-0000-2600-000001000000}">
      <formula1>METODY</formula1>
    </dataValidation>
    <dataValidation type="list" allowBlank="1" showInputMessage="1" showErrorMessage="1" sqref="L7" xr:uid="{00000000-0002-0000-2600-000002000000}">
      <formula1>STATUS</formula1>
    </dataValidation>
    <dataValidation type="list" allowBlank="1" showInputMessage="1" showErrorMessage="1" sqref="B90:E94" xr:uid="{00000000-0002-0000-2600-000003000000}">
      <formula1>ZAL</formula1>
    </dataValidation>
    <dataValidation type="list" allowBlank="1" showInputMessage="1" showErrorMessage="1" sqref="N54:S68" xr:uid="{00000000-0002-0000-2600-000004000000}">
      <formula1>KEK_E1</formula1>
    </dataValidation>
    <dataValidation type="list" allowBlank="1" showInputMessage="1" showErrorMessage="1" sqref="N34:S53" xr:uid="{00000000-0002-0000-2600-000005000000}">
      <formula1>KEU_E1</formula1>
    </dataValidation>
    <dataValidation type="list" allowBlank="1" showInputMessage="1" showErrorMessage="1" sqref="N14:S33" xr:uid="{00000000-0002-0000-2600-000006000000}">
      <formula1>KEW_E1</formula1>
    </dataValidation>
  </dataValidations>
  <hyperlinks>
    <hyperlink ref="O13" r:id="rId1" xr:uid="{354D8347-458B-4548-B62D-ACDB1F1196D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E1_LST!B10</f>
        <v>Moduł E1/1</v>
      </c>
      <c r="B3" s="340"/>
      <c r="C3" s="340"/>
      <c r="D3" s="344" t="str">
        <f>E1_LST!C10</f>
        <v>Biznes w działaniu</v>
      </c>
      <c r="E3" s="345"/>
      <c r="F3" s="345"/>
      <c r="G3" s="345"/>
      <c r="H3" s="345"/>
      <c r="I3" s="346"/>
      <c r="J3" s="3"/>
      <c r="K3" s="3"/>
      <c r="L3" s="4"/>
      <c r="M3" s="4"/>
      <c r="N3" s="4"/>
      <c r="O3" s="4"/>
      <c r="P3" s="4"/>
      <c r="Q3" s="4"/>
      <c r="R3" s="4"/>
    </row>
    <row r="4" spans="1:19" ht="18.75" thickBot="1" x14ac:dyDescent="0.3">
      <c r="A4" s="295" t="s">
        <v>110</v>
      </c>
      <c r="B4" s="295"/>
      <c r="C4" s="295"/>
      <c r="D4" s="341" t="str">
        <f>E1_LST!B12</f>
        <v>Kurs 1.2.</v>
      </c>
      <c r="E4" s="342"/>
      <c r="F4" s="342"/>
      <c r="G4" s="342"/>
      <c r="H4" s="342"/>
      <c r="I4" s="343"/>
      <c r="J4" s="43"/>
      <c r="K4" s="43"/>
      <c r="L4" s="4"/>
      <c r="M4" s="4"/>
      <c r="N4" s="4"/>
      <c r="O4" s="4"/>
      <c r="P4" s="4"/>
      <c r="Q4" s="4"/>
      <c r="R4" s="4"/>
    </row>
    <row r="5" spans="1:19" ht="23.25" thickBot="1" x14ac:dyDescent="0.3">
      <c r="A5" s="296" t="s">
        <v>111</v>
      </c>
      <c r="B5" s="296"/>
      <c r="C5" s="296"/>
      <c r="D5" s="297" t="str">
        <f>E1_LST!C12</f>
        <v>Gra symulacyjna</v>
      </c>
      <c r="E5" s="297"/>
      <c r="F5" s="297"/>
      <c r="G5" s="297"/>
      <c r="H5" s="297"/>
      <c r="I5" s="297"/>
      <c r="J5" s="297"/>
      <c r="K5" s="297"/>
      <c r="L5" s="298" t="s">
        <v>94</v>
      </c>
      <c r="M5" s="298"/>
      <c r="N5" s="44">
        <f>E1_LST!D12</f>
        <v>1</v>
      </c>
      <c r="O5" s="298" t="s">
        <v>95</v>
      </c>
      <c r="P5" s="298"/>
      <c r="Q5" s="299" t="str">
        <f>E1_LST!F10</f>
        <v>prof. A. Zelek</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(1)'!G6</f>
        <v>I</v>
      </c>
      <c r="H7" s="180" t="s">
        <v>99</v>
      </c>
      <c r="I7" s="40">
        <f>'M (1)'!I6</f>
        <v>1</v>
      </c>
      <c r="J7" s="234" t="s">
        <v>384</v>
      </c>
      <c r="K7" s="235"/>
      <c r="L7" s="482" t="s">
        <v>100</v>
      </c>
      <c r="M7" s="483"/>
      <c r="N7" s="7" t="s">
        <v>101</v>
      </c>
      <c r="O7" s="398" t="s">
        <v>102</v>
      </c>
      <c r="P7" s="398"/>
      <c r="Q7" s="306" t="s">
        <v>103</v>
      </c>
      <c r="R7" s="306"/>
      <c r="S7" s="45">
        <f>E1_LST!G12</f>
        <v>6</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539</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297</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t="s">
        <v>302</v>
      </c>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c r="C19" s="520"/>
      <c r="D19" s="520"/>
      <c r="E19" s="520"/>
      <c r="F19" s="520"/>
      <c r="G19" s="520"/>
      <c r="H19" s="520"/>
      <c r="I19" s="520"/>
      <c r="J19" s="520"/>
      <c r="K19" s="520"/>
      <c r="L19" s="520"/>
      <c r="M19" s="521"/>
      <c r="N19" s="522"/>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540</v>
      </c>
      <c r="C34" s="502"/>
      <c r="D34" s="502"/>
      <c r="E34" s="502"/>
      <c r="F34" s="502"/>
      <c r="G34" s="502"/>
      <c r="H34" s="502"/>
      <c r="I34" s="502"/>
      <c r="J34" s="502"/>
      <c r="K34" s="502"/>
      <c r="L34" s="502"/>
      <c r="M34" s="503"/>
      <c r="N34" s="504" t="s">
        <v>310</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312</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313</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c r="C39" s="520"/>
      <c r="D39" s="520"/>
      <c r="E39" s="520"/>
      <c r="F39" s="520"/>
      <c r="G39" s="520"/>
      <c r="H39" s="520"/>
      <c r="I39" s="520"/>
      <c r="J39" s="520"/>
      <c r="K39" s="520"/>
      <c r="L39" s="520"/>
      <c r="M39" s="521"/>
      <c r="N39" s="522"/>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541</v>
      </c>
      <c r="C54" s="502"/>
      <c r="D54" s="502"/>
      <c r="E54" s="502"/>
      <c r="F54" s="502"/>
      <c r="G54" s="502"/>
      <c r="H54" s="502"/>
      <c r="I54" s="502"/>
      <c r="J54" s="502"/>
      <c r="K54" s="502"/>
      <c r="L54" s="502"/>
      <c r="M54" s="503"/>
      <c r="N54" s="504" t="s">
        <v>325</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328</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330</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thickBot="1" x14ac:dyDescent="0.3">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E1_LST!G12</f>
        <v>6</v>
      </c>
      <c r="H71" s="367"/>
      <c r="I71" s="368"/>
      <c r="J71" s="334"/>
      <c r="K71" s="357" t="s">
        <v>203</v>
      </c>
      <c r="L71" s="360" t="s">
        <v>122</v>
      </c>
      <c r="M71" s="361"/>
      <c r="N71" s="361"/>
      <c r="O71" s="361"/>
      <c r="P71" s="361"/>
      <c r="Q71" s="361"/>
      <c r="R71" s="361"/>
      <c r="S71" s="362"/>
    </row>
    <row r="72" spans="1:19" ht="15" customHeight="1" x14ac:dyDescent="0.25">
      <c r="A72" s="301"/>
      <c r="B72" s="354" t="s">
        <v>123</v>
      </c>
      <c r="C72" s="355"/>
      <c r="D72" s="355"/>
      <c r="E72" s="355"/>
      <c r="F72" s="356"/>
      <c r="G72" s="348">
        <f>SUM(G73:I83)</f>
        <v>6</v>
      </c>
      <c r="H72" s="349"/>
      <c r="I72" s="350"/>
      <c r="J72" s="334"/>
      <c r="K72" s="358"/>
      <c r="L72" s="531" t="s">
        <v>172</v>
      </c>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v>6</v>
      </c>
      <c r="H80" s="535"/>
      <c r="I80" s="536"/>
      <c r="J80" s="334"/>
      <c r="K80" s="357" t="s">
        <v>204</v>
      </c>
      <c r="L80" s="360" t="s">
        <v>132</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171</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t="s">
        <v>174</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E1_LST!H12</f>
        <v>19</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25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E1_LST!E12</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141</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165</v>
      </c>
      <c r="C90" s="538"/>
      <c r="D90" s="538"/>
      <c r="E90" s="539"/>
      <c r="F90" s="540">
        <v>100</v>
      </c>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146</v>
      </c>
      <c r="C97" s="327"/>
      <c r="D97" s="327"/>
      <c r="E97" s="327"/>
      <c r="F97" s="327"/>
      <c r="G97" s="327"/>
      <c r="H97" s="327"/>
      <c r="I97" s="327"/>
      <c r="J97" s="327"/>
      <c r="K97" s="327"/>
      <c r="L97" s="327"/>
      <c r="M97" s="327"/>
      <c r="N97" s="327"/>
      <c r="O97" s="327"/>
      <c r="P97" s="327"/>
      <c r="Q97" s="327"/>
      <c r="R97" s="327"/>
      <c r="S97" s="328"/>
    </row>
    <row r="98" spans="1:19" ht="107.25" customHeight="1" x14ac:dyDescent="0.25">
      <c r="A98" s="339"/>
      <c r="B98" s="543" t="s">
        <v>435</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53.25" customHeight="1" x14ac:dyDescent="0.25">
      <c r="A100" s="339"/>
      <c r="B100" s="543" t="s">
        <v>390</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49.5" customHeight="1" x14ac:dyDescent="0.25">
      <c r="A102" s="339"/>
      <c r="B102" s="543"/>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BbvD34YKMu3SS6uf1Vf5QGsbNexN/RQ6QGbAXtw3B3KKOrJoK2j6FZNLBmHuWoBfmoe4lrdJiHcU4J1M19924Q==" saltValue="IcMAWqUl1spgStXhyQ1Bs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300-000000000000}">
      <formula1>PRAC_STUD</formula1>
    </dataValidation>
    <dataValidation type="list" allowBlank="1" showInputMessage="1" showErrorMessage="1" sqref="L72:L79" xr:uid="{00000000-0002-0000-0300-000001000000}">
      <formula1>METODY</formula1>
    </dataValidation>
    <dataValidation type="list" allowBlank="1" showInputMessage="1" showErrorMessage="1" sqref="L7" xr:uid="{00000000-0002-0000-0300-000002000000}">
      <formula1>STATUS</formula1>
    </dataValidation>
    <dataValidation type="list" allowBlank="1" showInputMessage="1" showErrorMessage="1" sqref="B90:E94" xr:uid="{00000000-0002-0000-0300-000003000000}">
      <formula1>ZAL</formula1>
    </dataValidation>
    <dataValidation type="list" allowBlank="1" showInputMessage="1" showErrorMessage="1" sqref="N54:S68" xr:uid="{00000000-0002-0000-0300-000004000000}">
      <formula1>KEK_E1</formula1>
    </dataValidation>
    <dataValidation type="list" allowBlank="1" showInputMessage="1" showErrorMessage="1" sqref="N34:S53" xr:uid="{00000000-0002-0000-0300-000005000000}">
      <formula1>KEU_E1</formula1>
    </dataValidation>
    <dataValidation type="list" allowBlank="1" showInputMessage="1" showErrorMessage="1" sqref="N14:S33" xr:uid="{00000000-0002-0000-0300-000006000000}">
      <formula1>KEW_E1</formula1>
    </dataValidation>
  </dataValidations>
  <hyperlinks>
    <hyperlink ref="O13" r:id="rId1" xr:uid="{BAD54DC5-C204-4095-AB14-48DCA5E7B66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D5D5FF"/>
    <pageSetUpPr fitToPage="1"/>
  </sheetPr>
  <dimension ref="A1:S3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E1_LST!B55</f>
        <v>Moduł E1/10</v>
      </c>
      <c r="D3" s="224"/>
      <c r="E3" s="224"/>
      <c r="F3" s="225"/>
      <c r="G3" s="3"/>
      <c r="H3" s="3"/>
      <c r="I3" s="3"/>
      <c r="J3" s="3"/>
      <c r="K3" s="3"/>
      <c r="L3" s="4"/>
      <c r="M3" s="4"/>
      <c r="N3" s="4"/>
      <c r="O3" s="4"/>
      <c r="P3" s="4"/>
      <c r="Q3" s="4"/>
    </row>
    <row r="4" spans="1:19" s="469" customFormat="1" ht="39.75" customHeight="1" thickBot="1" x14ac:dyDescent="0.3">
      <c r="A4" s="222" t="s">
        <v>93</v>
      </c>
      <c r="B4" s="222"/>
      <c r="C4" s="212" t="str">
        <f>E1_LST!C55</f>
        <v>Moduł dyplomowy (1)</v>
      </c>
      <c r="D4" s="213"/>
      <c r="E4" s="213"/>
      <c r="F4" s="213"/>
      <c r="G4" s="213"/>
      <c r="H4" s="213"/>
      <c r="I4" s="213"/>
      <c r="J4" s="214"/>
      <c r="K4" s="217" t="s">
        <v>94</v>
      </c>
      <c r="L4" s="217"/>
      <c r="M4" s="181">
        <f>E1_LST!D55</f>
        <v>7</v>
      </c>
      <c r="N4" s="215" t="s">
        <v>95</v>
      </c>
      <c r="O4" s="216"/>
      <c r="P4" s="209" t="str">
        <f>E1_LST!F55</f>
        <v>prof. A. Zelek</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347</v>
      </c>
      <c r="H6" s="179" t="s">
        <v>99</v>
      </c>
      <c r="I6" s="40">
        <v>5</v>
      </c>
      <c r="J6" s="7" t="s">
        <v>291</v>
      </c>
      <c r="K6" s="471" t="s">
        <v>100</v>
      </c>
      <c r="L6" s="471"/>
      <c r="M6" s="233" t="s">
        <v>101</v>
      </c>
      <c r="N6" s="233"/>
      <c r="O6" s="181" t="s">
        <v>102</v>
      </c>
      <c r="P6" s="234" t="s">
        <v>103</v>
      </c>
      <c r="Q6" s="235"/>
      <c r="R6" s="181">
        <f>E1_LST!G55</f>
        <v>30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555" t="s">
        <v>410</v>
      </c>
      <c r="B11" s="556"/>
      <c r="C11" s="556"/>
      <c r="D11" s="556"/>
      <c r="E11" s="556"/>
      <c r="F11" s="556"/>
      <c r="G11" s="556"/>
      <c r="H11" s="556"/>
      <c r="I11" s="556"/>
      <c r="J11" s="556"/>
      <c r="K11" s="556"/>
      <c r="L11" s="556"/>
      <c r="M11" s="556"/>
      <c r="N11" s="556"/>
      <c r="O11" s="556"/>
      <c r="P11" s="556"/>
      <c r="Q11" s="556"/>
      <c r="R11" s="557"/>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411</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27.5" customHeight="1" thickBot="1" x14ac:dyDescent="0.3">
      <c r="A22" s="479" t="s">
        <v>512</v>
      </c>
      <c r="B22" s="480"/>
      <c r="C22" s="480"/>
      <c r="D22" s="480"/>
      <c r="E22" s="480"/>
      <c r="F22" s="480" t="s">
        <v>513</v>
      </c>
      <c r="G22" s="480"/>
      <c r="H22" s="480"/>
      <c r="I22" s="480"/>
      <c r="J22" s="480"/>
      <c r="K22" s="480"/>
      <c r="L22" s="480" t="s">
        <v>412</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E1_LST!B55</f>
        <v>Moduł E1/10</v>
      </c>
      <c r="C26" s="260"/>
      <c r="D26" s="33" t="str">
        <f>E1_LST!B56</f>
        <v>Kurs 10.1.</v>
      </c>
      <c r="E26" s="103" t="str">
        <f>E1_LST!B55</f>
        <v>Moduł E1/10</v>
      </c>
      <c r="F26" s="267" t="str">
        <f>E1_LST!B57</f>
        <v>Kurs 10.2.</v>
      </c>
      <c r="G26" s="268"/>
      <c r="H26" s="275" t="str">
        <f>E1_LST!B55</f>
        <v>Moduł E1/10</v>
      </c>
      <c r="I26" s="276"/>
      <c r="J26" s="34" t="str">
        <f>E1_LST!B58</f>
        <v>Kurs 10.3.</v>
      </c>
      <c r="K26" s="283"/>
      <c r="L26" s="284"/>
      <c r="M26" s="283"/>
      <c r="N26" s="284"/>
      <c r="O26" s="285"/>
      <c r="P26" s="286"/>
      <c r="Q26" s="285"/>
      <c r="R26" s="287"/>
    </row>
    <row r="27" spans="1:19" s="104" customFormat="1" ht="59.25" customHeight="1" x14ac:dyDescent="0.25">
      <c r="A27" s="129" t="s">
        <v>111</v>
      </c>
      <c r="B27" s="379" t="str">
        <f>E1_LST!C56</f>
        <v>Metodyka pisania prac dyplomowych</v>
      </c>
      <c r="C27" s="380"/>
      <c r="D27" s="381"/>
      <c r="E27" s="382" t="str">
        <f>E1_LST!C57</f>
        <v>Metody badań ekonomicznych - warsztat</v>
      </c>
      <c r="F27" s="383"/>
      <c r="G27" s="384"/>
      <c r="H27" s="385" t="str">
        <f>E1_LST!C58</f>
        <v>Praca z promotorem</v>
      </c>
      <c r="I27" s="386"/>
      <c r="J27" s="387"/>
      <c r="K27" s="388"/>
      <c r="L27" s="389"/>
      <c r="M27" s="389"/>
      <c r="N27" s="390"/>
      <c r="O27" s="391"/>
      <c r="P27" s="392"/>
      <c r="Q27" s="392"/>
      <c r="R27" s="393"/>
    </row>
    <row r="28" spans="1:19" s="104" customFormat="1" ht="30" customHeight="1" thickBot="1" x14ac:dyDescent="0.3">
      <c r="A28" s="39" t="s">
        <v>112</v>
      </c>
      <c r="B28" s="261">
        <f>E1_LST!D56</f>
        <v>2</v>
      </c>
      <c r="C28" s="262"/>
      <c r="D28" s="263"/>
      <c r="E28" s="272">
        <f>E1_LST!D57</f>
        <v>2</v>
      </c>
      <c r="F28" s="273"/>
      <c r="G28" s="274"/>
      <c r="H28" s="280">
        <f>E1_LST!D58</f>
        <v>3</v>
      </c>
      <c r="I28" s="281"/>
      <c r="J28" s="282"/>
      <c r="K28" s="226"/>
      <c r="L28" s="227"/>
      <c r="M28" s="227"/>
      <c r="N28" s="228"/>
      <c r="O28" s="229"/>
      <c r="P28" s="230"/>
      <c r="Q28" s="230"/>
      <c r="R28" s="231"/>
    </row>
    <row r="29" spans="1:19" s="104" customFormat="1" ht="34.5" hidden="1" customHeight="1" thickBot="1" x14ac:dyDescent="0.3">
      <c r="A29" s="156"/>
      <c r="B29" s="157"/>
      <c r="C29" s="158" t="s">
        <v>452</v>
      </c>
      <c r="D29" s="159"/>
      <c r="E29" s="160"/>
      <c r="F29" s="161" t="s">
        <v>452</v>
      </c>
      <c r="G29" s="162"/>
      <c r="H29" s="163"/>
      <c r="I29" s="164" t="s">
        <v>452</v>
      </c>
      <c r="J29" s="165"/>
      <c r="K29" s="166"/>
      <c r="L29" s="167"/>
      <c r="M29" s="168"/>
      <c r="N29" s="169"/>
      <c r="O29" s="170"/>
      <c r="P29" s="171"/>
      <c r="Q29" s="172"/>
      <c r="R29" s="173"/>
    </row>
    <row r="30" spans="1:19" s="104" customFormat="1" x14ac:dyDescent="0.25"/>
    <row r="31" spans="1:19" x14ac:dyDescent="0.25">
      <c r="A31" s="104"/>
      <c r="B31" s="104"/>
      <c r="C31" s="104"/>
      <c r="D31" s="104"/>
      <c r="E31" s="104"/>
      <c r="F31" s="104"/>
      <c r="G31" s="104"/>
      <c r="H31" s="104"/>
      <c r="I31" s="104"/>
      <c r="J31" s="104"/>
      <c r="K31" s="104"/>
      <c r="L31" s="104"/>
      <c r="M31" s="104"/>
      <c r="N31" s="104"/>
      <c r="O31" s="104"/>
      <c r="P31" s="104"/>
      <c r="Q31" s="104"/>
      <c r="R31" s="104"/>
    </row>
    <row r="32" spans="1:19" x14ac:dyDescent="0.25">
      <c r="A32" s="104"/>
      <c r="B32" s="104"/>
      <c r="C32" s="104"/>
      <c r="D32" s="104"/>
      <c r="E32" s="104"/>
      <c r="F32" s="104"/>
      <c r="G32" s="104"/>
      <c r="H32" s="104"/>
      <c r="I32" s="104"/>
      <c r="J32" s="104"/>
      <c r="K32" s="104"/>
      <c r="L32" s="104"/>
      <c r="M32" s="104"/>
      <c r="N32" s="104"/>
      <c r="O32" s="104"/>
      <c r="P32" s="104"/>
      <c r="Q32" s="104"/>
      <c r="R32" s="104"/>
    </row>
    <row r="33" spans="1:18" x14ac:dyDescent="0.25">
      <c r="A33" s="104"/>
      <c r="B33" s="104"/>
      <c r="C33" s="104"/>
      <c r="D33" s="104"/>
      <c r="E33" s="104"/>
      <c r="F33" s="104"/>
      <c r="G33" s="104"/>
      <c r="H33" s="104"/>
      <c r="I33" s="104"/>
      <c r="J33" s="104"/>
      <c r="K33" s="104"/>
      <c r="L33" s="104"/>
      <c r="M33" s="104"/>
      <c r="N33" s="104"/>
      <c r="O33" s="104"/>
      <c r="P33" s="104"/>
      <c r="Q33" s="104"/>
      <c r="R33" s="104"/>
    </row>
    <row r="34" spans="1:18" x14ac:dyDescent="0.25">
      <c r="A34" s="104"/>
      <c r="B34" s="104"/>
      <c r="C34" s="104"/>
      <c r="D34" s="104"/>
      <c r="E34" s="104"/>
      <c r="F34" s="104"/>
      <c r="G34" s="104"/>
      <c r="H34" s="104"/>
      <c r="I34" s="104"/>
      <c r="J34" s="104"/>
      <c r="K34" s="104"/>
      <c r="L34" s="104"/>
      <c r="M34" s="104"/>
      <c r="N34" s="104"/>
      <c r="O34" s="104"/>
      <c r="P34" s="104"/>
      <c r="Q34" s="104"/>
      <c r="R34" s="104"/>
    </row>
  </sheetData>
  <sheetProtection algorithmName="SHA-512" hashValue="svkdJF3mUrWoWSGAqylligxxfDkvpXNTluHJYY6UBqFBacoLTNTRzI+uk06mWHPf1RDnmvkGYRyzUKL5P5G4UQ==" saltValue="i1tuomGjS0oXAtmn4eoTC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1" xr:uid="{572EDE34-CAD0-4A20-94F8-ABB457C5C8D6}"/>
    <hyperlink ref="C29" r:id="rId2" xr:uid="{C6B0BCB9-B6EE-49F9-9E4D-E11F237BA743}"/>
    <hyperlink ref="I29" r:id="rId3" xr:uid="{61618BAD-E51E-444A-A02E-1B21AA6CF2F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E1_LST!B55</f>
        <v>Moduł E1/10</v>
      </c>
      <c r="B3" s="340"/>
      <c r="C3" s="340"/>
      <c r="D3" s="344" t="str">
        <f>E1_LST!C55</f>
        <v>Moduł dyplomowy (1)</v>
      </c>
      <c r="E3" s="345"/>
      <c r="F3" s="345"/>
      <c r="G3" s="345"/>
      <c r="H3" s="345"/>
      <c r="I3" s="346"/>
      <c r="J3" s="3"/>
      <c r="K3" s="3"/>
      <c r="L3" s="4"/>
      <c r="M3" s="4"/>
      <c r="N3" s="4"/>
      <c r="O3" s="4"/>
      <c r="P3" s="4"/>
      <c r="Q3" s="4"/>
      <c r="R3" s="4"/>
    </row>
    <row r="4" spans="1:19" ht="18.75" thickBot="1" x14ac:dyDescent="0.3">
      <c r="A4" s="295" t="s">
        <v>110</v>
      </c>
      <c r="B4" s="295"/>
      <c r="C4" s="295"/>
      <c r="D4" s="341" t="str">
        <f>E1_LST!B56</f>
        <v>Kurs 10.1.</v>
      </c>
      <c r="E4" s="342"/>
      <c r="F4" s="342"/>
      <c r="G4" s="342"/>
      <c r="H4" s="342"/>
      <c r="I4" s="343"/>
      <c r="J4" s="3"/>
      <c r="K4" s="3"/>
      <c r="L4" s="4"/>
      <c r="M4" s="4"/>
      <c r="N4" s="4"/>
      <c r="O4" s="4"/>
      <c r="P4" s="4"/>
      <c r="Q4" s="4"/>
      <c r="R4" s="4"/>
    </row>
    <row r="5" spans="1:19" ht="23.25" thickBot="1" x14ac:dyDescent="0.3">
      <c r="A5" s="296" t="s">
        <v>111</v>
      </c>
      <c r="B5" s="296"/>
      <c r="C5" s="296"/>
      <c r="D5" s="297" t="str">
        <f>E1_LST!C56</f>
        <v>Metodyka pisania prac dyplomowych</v>
      </c>
      <c r="E5" s="297"/>
      <c r="F5" s="297"/>
      <c r="G5" s="297"/>
      <c r="H5" s="297"/>
      <c r="I5" s="297"/>
      <c r="J5" s="297"/>
      <c r="K5" s="297"/>
      <c r="L5" s="298" t="s">
        <v>94</v>
      </c>
      <c r="M5" s="298"/>
      <c r="N5" s="44">
        <f>E1_LST!D56</f>
        <v>2</v>
      </c>
      <c r="O5" s="298" t="s">
        <v>95</v>
      </c>
      <c r="P5" s="298"/>
      <c r="Q5" s="299" t="str">
        <f>E1_LST!F55</f>
        <v>prof. A. Zelek</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(10)'!G6</f>
        <v>III</v>
      </c>
      <c r="H7" s="180" t="s">
        <v>99</v>
      </c>
      <c r="I7" s="40">
        <f>'M (10)'!I6</f>
        <v>5</v>
      </c>
      <c r="J7" s="234" t="s">
        <v>384</v>
      </c>
      <c r="K7" s="235"/>
      <c r="L7" s="482" t="s">
        <v>100</v>
      </c>
      <c r="M7" s="483"/>
      <c r="N7" s="7" t="s">
        <v>101</v>
      </c>
      <c r="O7" s="398" t="s">
        <v>102</v>
      </c>
      <c r="P7" s="398"/>
      <c r="Q7" s="306" t="s">
        <v>103</v>
      </c>
      <c r="R7" s="306"/>
      <c r="S7" s="45">
        <f>E1_LST!G56</f>
        <v>6</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672</v>
      </c>
      <c r="C14" s="502"/>
      <c r="D14" s="502"/>
      <c r="E14" s="502"/>
      <c r="F14" s="502"/>
      <c r="G14" s="502"/>
      <c r="H14" s="502"/>
      <c r="I14" s="502"/>
      <c r="J14" s="502"/>
      <c r="K14" s="502"/>
      <c r="L14" s="502"/>
      <c r="M14" s="503"/>
      <c r="N14" s="504" t="s">
        <v>307</v>
      </c>
      <c r="O14" s="505"/>
      <c r="P14" s="505"/>
      <c r="Q14" s="505"/>
      <c r="R14" s="505"/>
      <c r="S14" s="506"/>
    </row>
    <row r="15" spans="1:19" ht="15" customHeight="1" x14ac:dyDescent="0.25">
      <c r="A15" s="301"/>
      <c r="B15" s="507"/>
      <c r="C15" s="548"/>
      <c r="D15" s="548"/>
      <c r="E15" s="548"/>
      <c r="F15" s="548"/>
      <c r="G15" s="548"/>
      <c r="H15" s="548"/>
      <c r="I15" s="548"/>
      <c r="J15" s="548"/>
      <c r="K15" s="548"/>
      <c r="L15" s="548"/>
      <c r="M15" s="509"/>
      <c r="N15" s="510"/>
      <c r="O15" s="511"/>
      <c r="P15" s="511"/>
      <c r="Q15" s="511"/>
      <c r="R15" s="511"/>
      <c r="S15" s="512"/>
    </row>
    <row r="16" spans="1:19" ht="15" customHeight="1" x14ac:dyDescent="0.25">
      <c r="A16" s="301"/>
      <c r="B16" s="507"/>
      <c r="C16" s="548"/>
      <c r="D16" s="548"/>
      <c r="E16" s="548"/>
      <c r="F16" s="548"/>
      <c r="G16" s="548"/>
      <c r="H16" s="548"/>
      <c r="I16" s="548"/>
      <c r="J16" s="548"/>
      <c r="K16" s="548"/>
      <c r="L16" s="548"/>
      <c r="M16" s="509"/>
      <c r="N16" s="510"/>
      <c r="O16" s="511"/>
      <c r="P16" s="511"/>
      <c r="Q16" s="511"/>
      <c r="R16" s="511"/>
      <c r="S16" s="512"/>
    </row>
    <row r="17" spans="1:19" ht="15" customHeight="1" x14ac:dyDescent="0.25">
      <c r="A17" s="301"/>
      <c r="B17" s="507"/>
      <c r="C17" s="548"/>
      <c r="D17" s="548"/>
      <c r="E17" s="548"/>
      <c r="F17" s="548"/>
      <c r="G17" s="548"/>
      <c r="H17" s="548"/>
      <c r="I17" s="548"/>
      <c r="J17" s="548"/>
      <c r="K17" s="548"/>
      <c r="L17" s="54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673</v>
      </c>
      <c r="C19" s="520"/>
      <c r="D19" s="520"/>
      <c r="E19" s="520"/>
      <c r="F19" s="520"/>
      <c r="G19" s="520"/>
      <c r="H19" s="520"/>
      <c r="I19" s="520"/>
      <c r="J19" s="520"/>
      <c r="K19" s="520"/>
      <c r="L19" s="520"/>
      <c r="M19" s="521"/>
      <c r="N19" s="522" t="s">
        <v>295</v>
      </c>
      <c r="O19" s="523"/>
      <c r="P19" s="523"/>
      <c r="Q19" s="523"/>
      <c r="R19" s="523"/>
      <c r="S19" s="524"/>
    </row>
    <row r="20" spans="1:19" ht="15" customHeight="1" x14ac:dyDescent="0.25">
      <c r="A20" s="301"/>
      <c r="B20" s="507"/>
      <c r="C20" s="548"/>
      <c r="D20" s="548"/>
      <c r="E20" s="548"/>
      <c r="F20" s="548"/>
      <c r="G20" s="548"/>
      <c r="H20" s="548"/>
      <c r="I20" s="548"/>
      <c r="J20" s="548"/>
      <c r="K20" s="548"/>
      <c r="L20" s="548"/>
      <c r="M20" s="509"/>
      <c r="N20" s="510" t="s">
        <v>307</v>
      </c>
      <c r="O20" s="511"/>
      <c r="P20" s="511"/>
      <c r="Q20" s="511"/>
      <c r="R20" s="511"/>
      <c r="S20" s="512"/>
    </row>
    <row r="21" spans="1:19" ht="15" customHeight="1" x14ac:dyDescent="0.25">
      <c r="A21" s="301"/>
      <c r="B21" s="507"/>
      <c r="C21" s="548"/>
      <c r="D21" s="548"/>
      <c r="E21" s="548"/>
      <c r="F21" s="548"/>
      <c r="G21" s="548"/>
      <c r="H21" s="548"/>
      <c r="I21" s="548"/>
      <c r="J21" s="548"/>
      <c r="K21" s="548"/>
      <c r="L21" s="548"/>
      <c r="M21" s="509"/>
      <c r="N21" s="510"/>
      <c r="O21" s="511"/>
      <c r="P21" s="511"/>
      <c r="Q21" s="511"/>
      <c r="R21" s="511"/>
      <c r="S21" s="512"/>
    </row>
    <row r="22" spans="1:19" ht="15" customHeight="1" x14ac:dyDescent="0.25">
      <c r="A22" s="301"/>
      <c r="B22" s="507"/>
      <c r="C22" s="548"/>
      <c r="D22" s="548"/>
      <c r="E22" s="548"/>
      <c r="F22" s="548"/>
      <c r="G22" s="548"/>
      <c r="H22" s="548"/>
      <c r="I22" s="548"/>
      <c r="J22" s="548"/>
      <c r="K22" s="548"/>
      <c r="L22" s="54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674</v>
      </c>
      <c r="C24" s="520"/>
      <c r="D24" s="520"/>
      <c r="E24" s="520"/>
      <c r="F24" s="520"/>
      <c r="G24" s="520"/>
      <c r="H24" s="520"/>
      <c r="I24" s="520"/>
      <c r="J24" s="520"/>
      <c r="K24" s="520"/>
      <c r="L24" s="520"/>
      <c r="M24" s="521"/>
      <c r="N24" s="522" t="s">
        <v>307</v>
      </c>
      <c r="O24" s="523"/>
      <c r="P24" s="523"/>
      <c r="Q24" s="523"/>
      <c r="R24" s="523"/>
      <c r="S24" s="524"/>
    </row>
    <row r="25" spans="1:19" ht="15" customHeight="1" x14ac:dyDescent="0.25">
      <c r="A25" s="301"/>
      <c r="B25" s="507"/>
      <c r="C25" s="548"/>
      <c r="D25" s="548"/>
      <c r="E25" s="548"/>
      <c r="F25" s="548"/>
      <c r="G25" s="548"/>
      <c r="H25" s="548"/>
      <c r="I25" s="548"/>
      <c r="J25" s="548"/>
      <c r="K25" s="548"/>
      <c r="L25" s="548"/>
      <c r="M25" s="509"/>
      <c r="N25" s="510" t="s">
        <v>300</v>
      </c>
      <c r="O25" s="511"/>
      <c r="P25" s="511"/>
      <c r="Q25" s="511"/>
      <c r="R25" s="511"/>
      <c r="S25" s="512"/>
    </row>
    <row r="26" spans="1:19" ht="15" customHeight="1" x14ac:dyDescent="0.25">
      <c r="A26" s="301"/>
      <c r="B26" s="507"/>
      <c r="C26" s="548"/>
      <c r="D26" s="548"/>
      <c r="E26" s="548"/>
      <c r="F26" s="548"/>
      <c r="G26" s="548"/>
      <c r="H26" s="548"/>
      <c r="I26" s="548"/>
      <c r="J26" s="548"/>
      <c r="K26" s="548"/>
      <c r="L26" s="548"/>
      <c r="M26" s="509"/>
      <c r="N26" s="510" t="s">
        <v>306</v>
      </c>
      <c r="O26" s="511"/>
      <c r="P26" s="511"/>
      <c r="Q26" s="511"/>
      <c r="R26" s="511"/>
      <c r="S26" s="512"/>
    </row>
    <row r="27" spans="1:19" ht="15" customHeight="1" x14ac:dyDescent="0.25">
      <c r="A27" s="301"/>
      <c r="B27" s="507"/>
      <c r="C27" s="548"/>
      <c r="D27" s="548"/>
      <c r="E27" s="548"/>
      <c r="F27" s="548"/>
      <c r="G27" s="548"/>
      <c r="H27" s="548"/>
      <c r="I27" s="548"/>
      <c r="J27" s="548"/>
      <c r="K27" s="548"/>
      <c r="L27" s="548"/>
      <c r="M27" s="509"/>
      <c r="N27" s="510"/>
      <c r="O27" s="511"/>
      <c r="P27" s="511"/>
      <c r="Q27" s="511"/>
      <c r="R27" s="511"/>
      <c r="S27" s="512"/>
    </row>
    <row r="28" spans="1:19" ht="15"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48"/>
      <c r="D30" s="548"/>
      <c r="E30" s="548"/>
      <c r="F30" s="548"/>
      <c r="G30" s="548"/>
      <c r="H30" s="548"/>
      <c r="I30" s="548"/>
      <c r="J30" s="548"/>
      <c r="K30" s="548"/>
      <c r="L30" s="548"/>
      <c r="M30" s="509"/>
      <c r="N30" s="510"/>
      <c r="O30" s="511"/>
      <c r="P30" s="511"/>
      <c r="Q30" s="511"/>
      <c r="R30" s="511"/>
      <c r="S30" s="512"/>
    </row>
    <row r="31" spans="1:19" ht="15" hidden="1" customHeight="1" x14ac:dyDescent="0.25">
      <c r="A31" s="301"/>
      <c r="B31" s="507"/>
      <c r="C31" s="548"/>
      <c r="D31" s="548"/>
      <c r="E31" s="548"/>
      <c r="F31" s="548"/>
      <c r="G31" s="548"/>
      <c r="H31" s="548"/>
      <c r="I31" s="548"/>
      <c r="J31" s="548"/>
      <c r="K31" s="548"/>
      <c r="L31" s="548"/>
      <c r="M31" s="509"/>
      <c r="N31" s="510"/>
      <c r="O31" s="511"/>
      <c r="P31" s="511"/>
      <c r="Q31" s="511"/>
      <c r="R31" s="511"/>
      <c r="S31" s="512"/>
    </row>
    <row r="32" spans="1:19" ht="15" hidden="1" customHeight="1" x14ac:dyDescent="0.25">
      <c r="A32" s="301"/>
      <c r="B32" s="507"/>
      <c r="C32" s="548"/>
      <c r="D32" s="548"/>
      <c r="E32" s="548"/>
      <c r="F32" s="548"/>
      <c r="G32" s="548"/>
      <c r="H32" s="548"/>
      <c r="I32" s="548"/>
      <c r="J32" s="548"/>
      <c r="K32" s="548"/>
      <c r="L32" s="54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675</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48"/>
      <c r="D35" s="548"/>
      <c r="E35" s="548"/>
      <c r="F35" s="548"/>
      <c r="G35" s="548"/>
      <c r="H35" s="548"/>
      <c r="I35" s="548"/>
      <c r="J35" s="548"/>
      <c r="K35" s="548"/>
      <c r="L35" s="548"/>
      <c r="M35" s="509"/>
      <c r="N35" s="510" t="s">
        <v>309</v>
      </c>
      <c r="O35" s="511"/>
      <c r="P35" s="511"/>
      <c r="Q35" s="511"/>
      <c r="R35" s="511"/>
      <c r="S35" s="512"/>
    </row>
    <row r="36" spans="1:19" ht="15" customHeight="1" x14ac:dyDescent="0.25">
      <c r="A36" s="304"/>
      <c r="B36" s="507"/>
      <c r="C36" s="548"/>
      <c r="D36" s="548"/>
      <c r="E36" s="548"/>
      <c r="F36" s="548"/>
      <c r="G36" s="548"/>
      <c r="H36" s="548"/>
      <c r="I36" s="548"/>
      <c r="J36" s="548"/>
      <c r="K36" s="548"/>
      <c r="L36" s="548"/>
      <c r="M36" s="509"/>
      <c r="N36" s="510" t="s">
        <v>310</v>
      </c>
      <c r="O36" s="511"/>
      <c r="P36" s="511"/>
      <c r="Q36" s="511"/>
      <c r="R36" s="511"/>
      <c r="S36" s="512"/>
    </row>
    <row r="37" spans="1:19" ht="15" customHeight="1" x14ac:dyDescent="0.25">
      <c r="A37" s="304"/>
      <c r="B37" s="507"/>
      <c r="C37" s="548"/>
      <c r="D37" s="548"/>
      <c r="E37" s="548"/>
      <c r="F37" s="548"/>
      <c r="G37" s="548"/>
      <c r="H37" s="548"/>
      <c r="I37" s="548"/>
      <c r="J37" s="548"/>
      <c r="K37" s="548"/>
      <c r="L37" s="548"/>
      <c r="M37" s="509"/>
      <c r="N37" s="510" t="s">
        <v>313</v>
      </c>
      <c r="O37" s="511"/>
      <c r="P37" s="511"/>
      <c r="Q37" s="511"/>
      <c r="R37" s="511"/>
      <c r="S37" s="512"/>
    </row>
    <row r="38" spans="1:19" ht="15" customHeight="1" thickBot="1" x14ac:dyDescent="0.3">
      <c r="A38" s="304"/>
      <c r="B38" s="513"/>
      <c r="C38" s="514"/>
      <c r="D38" s="514"/>
      <c r="E38" s="514"/>
      <c r="F38" s="514"/>
      <c r="G38" s="514"/>
      <c r="H38" s="514"/>
      <c r="I38" s="514"/>
      <c r="J38" s="514"/>
      <c r="K38" s="514"/>
      <c r="L38" s="514"/>
      <c r="M38" s="515"/>
      <c r="N38" s="516" t="s">
        <v>317</v>
      </c>
      <c r="O38" s="517"/>
      <c r="P38" s="517"/>
      <c r="Q38" s="517"/>
      <c r="R38" s="517"/>
      <c r="S38" s="518"/>
    </row>
    <row r="39" spans="1:19" ht="15" customHeight="1" x14ac:dyDescent="0.25">
      <c r="A39" s="304"/>
      <c r="B39" s="519" t="s">
        <v>676</v>
      </c>
      <c r="C39" s="520"/>
      <c r="D39" s="520"/>
      <c r="E39" s="520"/>
      <c r="F39" s="520"/>
      <c r="G39" s="520"/>
      <c r="H39" s="520"/>
      <c r="I39" s="520"/>
      <c r="J39" s="520"/>
      <c r="K39" s="520"/>
      <c r="L39" s="520"/>
      <c r="M39" s="521"/>
      <c r="N39" s="504" t="s">
        <v>308</v>
      </c>
      <c r="O39" s="505"/>
      <c r="P39" s="505"/>
      <c r="Q39" s="505"/>
      <c r="R39" s="505"/>
      <c r="S39" s="506"/>
    </row>
    <row r="40" spans="1:19" ht="15" customHeight="1" x14ac:dyDescent="0.25">
      <c r="A40" s="304"/>
      <c r="B40" s="507"/>
      <c r="C40" s="548"/>
      <c r="D40" s="548"/>
      <c r="E40" s="548"/>
      <c r="F40" s="548"/>
      <c r="G40" s="548"/>
      <c r="H40" s="548"/>
      <c r="I40" s="548"/>
      <c r="J40" s="548"/>
      <c r="K40" s="548"/>
      <c r="L40" s="548"/>
      <c r="M40" s="509"/>
      <c r="N40" s="510" t="s">
        <v>309</v>
      </c>
      <c r="O40" s="511"/>
      <c r="P40" s="511"/>
      <c r="Q40" s="511"/>
      <c r="R40" s="511"/>
      <c r="S40" s="512"/>
    </row>
    <row r="41" spans="1:19" ht="15" customHeight="1" x14ac:dyDescent="0.25">
      <c r="A41" s="304"/>
      <c r="B41" s="507"/>
      <c r="C41" s="548"/>
      <c r="D41" s="548"/>
      <c r="E41" s="548"/>
      <c r="F41" s="548"/>
      <c r="G41" s="548"/>
      <c r="H41" s="548"/>
      <c r="I41" s="548"/>
      <c r="J41" s="548"/>
      <c r="K41" s="548"/>
      <c r="L41" s="548"/>
      <c r="M41" s="509"/>
      <c r="N41" s="510" t="s">
        <v>310</v>
      </c>
      <c r="O41" s="511"/>
      <c r="P41" s="511"/>
      <c r="Q41" s="511"/>
      <c r="R41" s="511"/>
      <c r="S41" s="512"/>
    </row>
    <row r="42" spans="1:19" ht="15" customHeight="1" x14ac:dyDescent="0.25">
      <c r="A42" s="304"/>
      <c r="B42" s="507"/>
      <c r="C42" s="548"/>
      <c r="D42" s="548"/>
      <c r="E42" s="548"/>
      <c r="F42" s="548"/>
      <c r="G42" s="548"/>
      <c r="H42" s="548"/>
      <c r="I42" s="548"/>
      <c r="J42" s="548"/>
      <c r="K42" s="548"/>
      <c r="L42" s="548"/>
      <c r="M42" s="509"/>
      <c r="N42" s="510" t="s">
        <v>313</v>
      </c>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t="s">
        <v>317</v>
      </c>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48"/>
      <c r="D45" s="548"/>
      <c r="E45" s="548"/>
      <c r="F45" s="548"/>
      <c r="G45" s="548"/>
      <c r="H45" s="548"/>
      <c r="I45" s="548"/>
      <c r="J45" s="548"/>
      <c r="K45" s="548"/>
      <c r="L45" s="548"/>
      <c r="M45" s="509"/>
      <c r="N45" s="510"/>
      <c r="O45" s="511"/>
      <c r="P45" s="511"/>
      <c r="Q45" s="511"/>
      <c r="R45" s="511"/>
      <c r="S45" s="512"/>
    </row>
    <row r="46" spans="1:19" ht="15" hidden="1" customHeight="1" x14ac:dyDescent="0.25">
      <c r="A46" s="304"/>
      <c r="B46" s="507"/>
      <c r="C46" s="548"/>
      <c r="D46" s="548"/>
      <c r="E46" s="548"/>
      <c r="F46" s="548"/>
      <c r="G46" s="548"/>
      <c r="H46" s="548"/>
      <c r="I46" s="548"/>
      <c r="J46" s="548"/>
      <c r="K46" s="548"/>
      <c r="L46" s="548"/>
      <c r="M46" s="509"/>
      <c r="N46" s="510"/>
      <c r="O46" s="511"/>
      <c r="P46" s="511"/>
      <c r="Q46" s="511"/>
      <c r="R46" s="511"/>
      <c r="S46" s="512"/>
    </row>
    <row r="47" spans="1:19" ht="15" hidden="1" customHeight="1" x14ac:dyDescent="0.25">
      <c r="A47" s="304"/>
      <c r="B47" s="507"/>
      <c r="C47" s="548"/>
      <c r="D47" s="548"/>
      <c r="E47" s="548"/>
      <c r="F47" s="548"/>
      <c r="G47" s="548"/>
      <c r="H47" s="548"/>
      <c r="I47" s="548"/>
      <c r="J47" s="548"/>
      <c r="K47" s="548"/>
      <c r="L47" s="54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48"/>
      <c r="D50" s="548"/>
      <c r="E50" s="548"/>
      <c r="F50" s="548"/>
      <c r="G50" s="548"/>
      <c r="H50" s="548"/>
      <c r="I50" s="548"/>
      <c r="J50" s="548"/>
      <c r="K50" s="548"/>
      <c r="L50" s="548"/>
      <c r="M50" s="509"/>
      <c r="N50" s="510"/>
      <c r="O50" s="511"/>
      <c r="P50" s="511"/>
      <c r="Q50" s="511"/>
      <c r="R50" s="511"/>
      <c r="S50" s="512"/>
    </row>
    <row r="51" spans="1:19" ht="15" hidden="1" customHeight="1" x14ac:dyDescent="0.25">
      <c r="A51" s="304"/>
      <c r="B51" s="507"/>
      <c r="C51" s="548"/>
      <c r="D51" s="548"/>
      <c r="E51" s="548"/>
      <c r="F51" s="548"/>
      <c r="G51" s="548"/>
      <c r="H51" s="548"/>
      <c r="I51" s="548"/>
      <c r="J51" s="548"/>
      <c r="K51" s="548"/>
      <c r="L51" s="548"/>
      <c r="M51" s="509"/>
      <c r="N51" s="510"/>
      <c r="O51" s="511"/>
      <c r="P51" s="511"/>
      <c r="Q51" s="511"/>
      <c r="R51" s="511"/>
      <c r="S51" s="512"/>
    </row>
    <row r="52" spans="1:19" ht="15" hidden="1" customHeight="1" x14ac:dyDescent="0.25">
      <c r="A52" s="304"/>
      <c r="B52" s="507"/>
      <c r="C52" s="548"/>
      <c r="D52" s="548"/>
      <c r="E52" s="548"/>
      <c r="F52" s="548"/>
      <c r="G52" s="548"/>
      <c r="H52" s="548"/>
      <c r="I52" s="548"/>
      <c r="J52" s="548"/>
      <c r="K52" s="548"/>
      <c r="L52" s="54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747</v>
      </c>
      <c r="C54" s="502"/>
      <c r="D54" s="502"/>
      <c r="E54" s="502"/>
      <c r="F54" s="502"/>
      <c r="G54" s="502"/>
      <c r="H54" s="502"/>
      <c r="I54" s="502"/>
      <c r="J54" s="502"/>
      <c r="K54" s="502"/>
      <c r="L54" s="502"/>
      <c r="M54" s="503"/>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324</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329</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t="s">
        <v>331</v>
      </c>
      <c r="O57" s="511"/>
      <c r="P57" s="511"/>
      <c r="Q57" s="511"/>
      <c r="R57" s="511"/>
      <c r="S57" s="512"/>
    </row>
    <row r="58" spans="1:19" ht="15" customHeight="1" thickBot="1" x14ac:dyDescent="0.3">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677</v>
      </c>
      <c r="C59" s="520"/>
      <c r="D59" s="520"/>
      <c r="E59" s="520"/>
      <c r="F59" s="520"/>
      <c r="G59" s="520"/>
      <c r="H59" s="520"/>
      <c r="I59" s="520"/>
      <c r="J59" s="520"/>
      <c r="K59" s="520"/>
      <c r="L59" s="520"/>
      <c r="M59" s="521"/>
      <c r="N59" s="504" t="s">
        <v>322</v>
      </c>
      <c r="O59" s="505"/>
      <c r="P59" s="505"/>
      <c r="Q59" s="505"/>
      <c r="R59" s="505"/>
      <c r="S59" s="506"/>
    </row>
    <row r="60" spans="1:19" ht="15" customHeight="1" x14ac:dyDescent="0.25">
      <c r="A60" s="301"/>
      <c r="B60" s="507"/>
      <c r="C60" s="508"/>
      <c r="D60" s="508"/>
      <c r="E60" s="508"/>
      <c r="F60" s="508"/>
      <c r="G60" s="508"/>
      <c r="H60" s="508"/>
      <c r="I60" s="508"/>
      <c r="J60" s="508"/>
      <c r="K60" s="508"/>
      <c r="L60" s="508"/>
      <c r="M60" s="509"/>
      <c r="N60" s="510" t="s">
        <v>324</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t="s">
        <v>329</v>
      </c>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t="s">
        <v>331</v>
      </c>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E1_LST!G56</f>
        <v>6</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6</v>
      </c>
      <c r="H72" s="349"/>
      <c r="I72" s="350"/>
      <c r="J72" s="334"/>
      <c r="K72" s="358"/>
      <c r="L72" s="531" t="s">
        <v>151</v>
      </c>
      <c r="M72" s="532"/>
      <c r="N72" s="532"/>
      <c r="O72" s="532"/>
      <c r="P72" s="532"/>
      <c r="Q72" s="532"/>
      <c r="R72" s="532"/>
      <c r="S72" s="533"/>
    </row>
    <row r="73" spans="1:19" ht="15" customHeight="1" x14ac:dyDescent="0.25">
      <c r="A73" s="301"/>
      <c r="B73" s="336" t="s">
        <v>124</v>
      </c>
      <c r="C73" s="337"/>
      <c r="D73" s="337"/>
      <c r="E73" s="337"/>
      <c r="F73" s="338"/>
      <c r="G73" s="534">
        <v>3</v>
      </c>
      <c r="H73" s="535"/>
      <c r="I73" s="536"/>
      <c r="J73" s="334"/>
      <c r="K73" s="358"/>
      <c r="L73" s="531" t="s">
        <v>164</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v>3</v>
      </c>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154</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166</v>
      </c>
      <c r="M83" s="532"/>
      <c r="N83" s="532"/>
      <c r="O83" s="532"/>
      <c r="P83" s="532"/>
      <c r="Q83" s="532"/>
      <c r="R83" s="532"/>
      <c r="S83" s="533"/>
    </row>
    <row r="84" spans="1:19" ht="15" customHeight="1" x14ac:dyDescent="0.25">
      <c r="A84" s="301"/>
      <c r="B84" s="369" t="s">
        <v>136</v>
      </c>
      <c r="C84" s="370"/>
      <c r="D84" s="370"/>
      <c r="E84" s="370"/>
      <c r="F84" s="371"/>
      <c r="G84" s="366">
        <f>E1_LST!H56</f>
        <v>44</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50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E1_LST!E56</f>
        <v>zal. bez oceny</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197</v>
      </c>
      <c r="C90" s="538"/>
      <c r="D90" s="538"/>
      <c r="E90" s="539"/>
      <c r="F90" s="540">
        <v>100</v>
      </c>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51.5" customHeight="1" x14ac:dyDescent="0.25">
      <c r="A98" s="339"/>
      <c r="B98" s="543" t="s">
        <v>514</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53.25" customHeight="1" x14ac:dyDescent="0.25">
      <c r="A100" s="339"/>
      <c r="B100" s="543" t="s">
        <v>515</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69.75" customHeight="1" x14ac:dyDescent="0.25">
      <c r="A102" s="339"/>
      <c r="B102" s="543" t="s">
        <v>516</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3Es1bP2N4Z9IXuK59f/LNIrIaPf8/w9hXAYjq3UFREbgj8sG4WEjn1RsBuknILSPH3XB/Z3u2Hqo1B0xKshzig==" saltValue="AFBFhx+hGzp6ePSEN3P+h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800-000000000000}">
      <formula1>PRAC_STUD</formula1>
    </dataValidation>
    <dataValidation type="list" allowBlank="1" showInputMessage="1" showErrorMessage="1" sqref="L72:L79" xr:uid="{00000000-0002-0000-2800-000001000000}">
      <formula1>METODY</formula1>
    </dataValidation>
    <dataValidation type="list" allowBlank="1" showInputMessage="1" showErrorMessage="1" sqref="L7" xr:uid="{00000000-0002-0000-2800-000002000000}">
      <formula1>STATUS</formula1>
    </dataValidation>
    <dataValidation type="list" allowBlank="1" showInputMessage="1" showErrorMessage="1" sqref="B90:E94" xr:uid="{00000000-0002-0000-2800-000003000000}">
      <formula1>ZAL</formula1>
    </dataValidation>
    <dataValidation type="list" allowBlank="1" showInputMessage="1" showErrorMessage="1" sqref="N54:S68" xr:uid="{00000000-0002-0000-2800-000004000000}">
      <formula1>KEK_E1</formula1>
    </dataValidation>
    <dataValidation type="list" allowBlank="1" showInputMessage="1" showErrorMessage="1" sqref="N34:S53" xr:uid="{00000000-0002-0000-2800-000005000000}">
      <formula1>KEU_E1</formula1>
    </dataValidation>
    <dataValidation type="list" allowBlank="1" showInputMessage="1" showErrorMessage="1" sqref="N14:S33" xr:uid="{00000000-0002-0000-2800-000006000000}">
      <formula1>KEW_E1</formula1>
    </dataValidation>
  </dataValidations>
  <hyperlinks>
    <hyperlink ref="O13" r:id="rId1" xr:uid="{CBBFA4BA-ECBD-4D29-A434-3ED12903365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E1_LST!B55</f>
        <v>Moduł E1/10</v>
      </c>
      <c r="B3" s="340"/>
      <c r="C3" s="340"/>
      <c r="D3" s="344" t="str">
        <f>E1_LST!C55</f>
        <v>Moduł dyplomowy (1)</v>
      </c>
      <c r="E3" s="345"/>
      <c r="F3" s="345"/>
      <c r="G3" s="345"/>
      <c r="H3" s="345"/>
      <c r="I3" s="346"/>
      <c r="J3" s="3"/>
      <c r="K3" s="3"/>
      <c r="L3" s="4"/>
      <c r="M3" s="4"/>
      <c r="N3" s="4"/>
      <c r="O3" s="4"/>
      <c r="P3" s="4"/>
      <c r="Q3" s="4"/>
      <c r="R3" s="4"/>
    </row>
    <row r="4" spans="1:19" ht="18.75" thickBot="1" x14ac:dyDescent="0.3">
      <c r="A4" s="295" t="s">
        <v>110</v>
      </c>
      <c r="B4" s="295"/>
      <c r="C4" s="295"/>
      <c r="D4" s="341" t="str">
        <f>E1_LST!B57</f>
        <v>Kurs 10.2.</v>
      </c>
      <c r="E4" s="342"/>
      <c r="F4" s="342"/>
      <c r="G4" s="342"/>
      <c r="H4" s="342"/>
      <c r="I4" s="343"/>
      <c r="J4" s="3"/>
      <c r="K4" s="3"/>
      <c r="L4" s="4"/>
      <c r="M4" s="4"/>
      <c r="N4" s="4"/>
      <c r="O4" s="4"/>
      <c r="P4" s="4"/>
      <c r="Q4" s="4"/>
      <c r="R4" s="4"/>
    </row>
    <row r="5" spans="1:19" ht="23.25" thickBot="1" x14ac:dyDescent="0.3">
      <c r="A5" s="296" t="s">
        <v>111</v>
      </c>
      <c r="B5" s="296"/>
      <c r="C5" s="296"/>
      <c r="D5" s="297" t="str">
        <f>E1_LST!C57</f>
        <v>Metody badań ekonomicznych - warsztat</v>
      </c>
      <c r="E5" s="297"/>
      <c r="F5" s="297"/>
      <c r="G5" s="297"/>
      <c r="H5" s="297"/>
      <c r="I5" s="297"/>
      <c r="J5" s="297"/>
      <c r="K5" s="297"/>
      <c r="L5" s="298" t="s">
        <v>94</v>
      </c>
      <c r="M5" s="298"/>
      <c r="N5" s="44">
        <f>E1_LST!D57</f>
        <v>2</v>
      </c>
      <c r="O5" s="298" t="s">
        <v>95</v>
      </c>
      <c r="P5" s="298"/>
      <c r="Q5" s="299" t="str">
        <f>E1_LST!F55</f>
        <v>prof. A. Zelek</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(10)'!G6</f>
        <v>III</v>
      </c>
      <c r="H7" s="180" t="s">
        <v>99</v>
      </c>
      <c r="I7" s="40">
        <f>'M (10)'!I6</f>
        <v>5</v>
      </c>
      <c r="J7" s="234" t="s">
        <v>384</v>
      </c>
      <c r="K7" s="235"/>
      <c r="L7" s="482" t="s">
        <v>100</v>
      </c>
      <c r="M7" s="483"/>
      <c r="N7" s="7" t="s">
        <v>101</v>
      </c>
      <c r="O7" s="398" t="s">
        <v>102</v>
      </c>
      <c r="P7" s="398"/>
      <c r="Q7" s="306" t="s">
        <v>103</v>
      </c>
      <c r="R7" s="306"/>
      <c r="S7" s="45">
        <f>E1_LST!G57</f>
        <v>12</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678</v>
      </c>
      <c r="C14" s="502"/>
      <c r="D14" s="502"/>
      <c r="E14" s="502"/>
      <c r="F14" s="502"/>
      <c r="G14" s="502"/>
      <c r="H14" s="502"/>
      <c r="I14" s="502"/>
      <c r="J14" s="502"/>
      <c r="K14" s="502"/>
      <c r="L14" s="502"/>
      <c r="M14" s="503"/>
      <c r="N14" s="504" t="s">
        <v>298</v>
      </c>
      <c r="O14" s="505"/>
      <c r="P14" s="505"/>
      <c r="Q14" s="505"/>
      <c r="R14" s="505"/>
      <c r="S14" s="506"/>
    </row>
    <row r="15" spans="1:19" ht="15" customHeight="1" x14ac:dyDescent="0.25">
      <c r="A15" s="301"/>
      <c r="B15" s="507"/>
      <c r="C15" s="548"/>
      <c r="D15" s="548"/>
      <c r="E15" s="548"/>
      <c r="F15" s="548"/>
      <c r="G15" s="548"/>
      <c r="H15" s="548"/>
      <c r="I15" s="548"/>
      <c r="J15" s="548"/>
      <c r="K15" s="548"/>
      <c r="L15" s="548"/>
      <c r="M15" s="509"/>
      <c r="N15" s="510" t="s">
        <v>306</v>
      </c>
      <c r="O15" s="511"/>
      <c r="P15" s="511"/>
      <c r="Q15" s="511"/>
      <c r="R15" s="511"/>
      <c r="S15" s="512"/>
    </row>
    <row r="16" spans="1:19" ht="15" customHeight="1" x14ac:dyDescent="0.25">
      <c r="A16" s="301"/>
      <c r="B16" s="507"/>
      <c r="C16" s="548"/>
      <c r="D16" s="548"/>
      <c r="E16" s="548"/>
      <c r="F16" s="548"/>
      <c r="G16" s="548"/>
      <c r="H16" s="548"/>
      <c r="I16" s="548"/>
      <c r="J16" s="548"/>
      <c r="K16" s="548"/>
      <c r="L16" s="548"/>
      <c r="M16" s="509"/>
      <c r="N16" s="510" t="s">
        <v>307</v>
      </c>
      <c r="O16" s="511"/>
      <c r="P16" s="511"/>
      <c r="Q16" s="511"/>
      <c r="R16" s="511"/>
      <c r="S16" s="512"/>
    </row>
    <row r="17" spans="1:19" ht="15" customHeight="1" x14ac:dyDescent="0.25">
      <c r="A17" s="301"/>
      <c r="B17" s="507"/>
      <c r="C17" s="548"/>
      <c r="D17" s="548"/>
      <c r="E17" s="548"/>
      <c r="F17" s="548"/>
      <c r="G17" s="548"/>
      <c r="H17" s="548"/>
      <c r="I17" s="548"/>
      <c r="J17" s="548"/>
      <c r="K17" s="548"/>
      <c r="L17" s="548"/>
      <c r="M17" s="509"/>
      <c r="N17" s="510"/>
      <c r="O17" s="511"/>
      <c r="P17" s="511"/>
      <c r="Q17" s="511"/>
      <c r="R17" s="511"/>
      <c r="S17" s="512"/>
    </row>
    <row r="18" spans="1:19" ht="15" customHeight="1" thickBot="1" x14ac:dyDescent="0.3">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679</v>
      </c>
      <c r="C19" s="520"/>
      <c r="D19" s="520"/>
      <c r="E19" s="520"/>
      <c r="F19" s="520"/>
      <c r="G19" s="520"/>
      <c r="H19" s="520"/>
      <c r="I19" s="520"/>
      <c r="J19" s="520"/>
      <c r="K19" s="520"/>
      <c r="L19" s="520"/>
      <c r="M19" s="521"/>
      <c r="N19" s="504" t="s">
        <v>298</v>
      </c>
      <c r="O19" s="505"/>
      <c r="P19" s="505"/>
      <c r="Q19" s="505"/>
      <c r="R19" s="505"/>
      <c r="S19" s="506"/>
    </row>
    <row r="20" spans="1:19" ht="15" customHeight="1" x14ac:dyDescent="0.25">
      <c r="A20" s="301"/>
      <c r="B20" s="507"/>
      <c r="C20" s="548"/>
      <c r="D20" s="548"/>
      <c r="E20" s="548"/>
      <c r="F20" s="548"/>
      <c r="G20" s="548"/>
      <c r="H20" s="548"/>
      <c r="I20" s="548"/>
      <c r="J20" s="548"/>
      <c r="K20" s="548"/>
      <c r="L20" s="548"/>
      <c r="M20" s="509"/>
      <c r="N20" s="510" t="s">
        <v>306</v>
      </c>
      <c r="O20" s="511"/>
      <c r="P20" s="511"/>
      <c r="Q20" s="511"/>
      <c r="R20" s="511"/>
      <c r="S20" s="512"/>
    </row>
    <row r="21" spans="1:19" ht="15" customHeight="1" x14ac:dyDescent="0.25">
      <c r="A21" s="301"/>
      <c r="B21" s="507"/>
      <c r="C21" s="548"/>
      <c r="D21" s="548"/>
      <c r="E21" s="548"/>
      <c r="F21" s="548"/>
      <c r="G21" s="548"/>
      <c r="H21" s="548"/>
      <c r="I21" s="548"/>
      <c r="J21" s="548"/>
      <c r="K21" s="548"/>
      <c r="L21" s="548"/>
      <c r="M21" s="509"/>
      <c r="N21" s="510" t="s">
        <v>307</v>
      </c>
      <c r="O21" s="511"/>
      <c r="P21" s="511"/>
      <c r="Q21" s="511"/>
      <c r="R21" s="511"/>
      <c r="S21" s="512"/>
    </row>
    <row r="22" spans="1:19" ht="15" customHeight="1" x14ac:dyDescent="0.25">
      <c r="A22" s="301"/>
      <c r="B22" s="507"/>
      <c r="C22" s="548"/>
      <c r="D22" s="548"/>
      <c r="E22" s="548"/>
      <c r="F22" s="548"/>
      <c r="G22" s="548"/>
      <c r="H22" s="548"/>
      <c r="I22" s="548"/>
      <c r="J22" s="548"/>
      <c r="K22" s="548"/>
      <c r="L22" s="54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48"/>
      <c r="D25" s="548"/>
      <c r="E25" s="548"/>
      <c r="F25" s="548"/>
      <c r="G25" s="548"/>
      <c r="H25" s="548"/>
      <c r="I25" s="548"/>
      <c r="J25" s="548"/>
      <c r="K25" s="548"/>
      <c r="L25" s="548"/>
      <c r="M25" s="509"/>
      <c r="N25" s="510"/>
      <c r="O25" s="511"/>
      <c r="P25" s="511"/>
      <c r="Q25" s="511"/>
      <c r="R25" s="511"/>
      <c r="S25" s="512"/>
    </row>
    <row r="26" spans="1:19" ht="15" hidden="1" customHeight="1" x14ac:dyDescent="0.25">
      <c r="A26" s="301"/>
      <c r="B26" s="507"/>
      <c r="C26" s="548"/>
      <c r="D26" s="548"/>
      <c r="E26" s="548"/>
      <c r="F26" s="548"/>
      <c r="G26" s="548"/>
      <c r="H26" s="548"/>
      <c r="I26" s="548"/>
      <c r="J26" s="548"/>
      <c r="K26" s="548"/>
      <c r="L26" s="548"/>
      <c r="M26" s="509"/>
      <c r="N26" s="510"/>
      <c r="O26" s="511"/>
      <c r="P26" s="511"/>
      <c r="Q26" s="511"/>
      <c r="R26" s="511"/>
      <c r="S26" s="512"/>
    </row>
    <row r="27" spans="1:19" ht="15" hidden="1" customHeight="1" x14ac:dyDescent="0.25">
      <c r="A27" s="301"/>
      <c r="B27" s="507"/>
      <c r="C27" s="548"/>
      <c r="D27" s="548"/>
      <c r="E27" s="548"/>
      <c r="F27" s="548"/>
      <c r="G27" s="548"/>
      <c r="H27" s="548"/>
      <c r="I27" s="548"/>
      <c r="J27" s="548"/>
      <c r="K27" s="548"/>
      <c r="L27" s="54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48"/>
      <c r="D30" s="548"/>
      <c r="E30" s="548"/>
      <c r="F30" s="548"/>
      <c r="G30" s="548"/>
      <c r="H30" s="548"/>
      <c r="I30" s="548"/>
      <c r="J30" s="548"/>
      <c r="K30" s="548"/>
      <c r="L30" s="548"/>
      <c r="M30" s="509"/>
      <c r="N30" s="510"/>
      <c r="O30" s="511"/>
      <c r="P30" s="511"/>
      <c r="Q30" s="511"/>
      <c r="R30" s="511"/>
      <c r="S30" s="512"/>
    </row>
    <row r="31" spans="1:19" ht="15" hidden="1" customHeight="1" x14ac:dyDescent="0.25">
      <c r="A31" s="301"/>
      <c r="B31" s="507"/>
      <c r="C31" s="548"/>
      <c r="D31" s="548"/>
      <c r="E31" s="548"/>
      <c r="F31" s="548"/>
      <c r="G31" s="548"/>
      <c r="H31" s="548"/>
      <c r="I31" s="548"/>
      <c r="J31" s="548"/>
      <c r="K31" s="548"/>
      <c r="L31" s="548"/>
      <c r="M31" s="509"/>
      <c r="N31" s="510"/>
      <c r="O31" s="511"/>
      <c r="P31" s="511"/>
      <c r="Q31" s="511"/>
      <c r="R31" s="511"/>
      <c r="S31" s="512"/>
    </row>
    <row r="32" spans="1:19" ht="15" hidden="1" customHeight="1" x14ac:dyDescent="0.25">
      <c r="A32" s="301"/>
      <c r="B32" s="507"/>
      <c r="C32" s="548"/>
      <c r="D32" s="548"/>
      <c r="E32" s="548"/>
      <c r="F32" s="548"/>
      <c r="G32" s="548"/>
      <c r="H32" s="548"/>
      <c r="I32" s="548"/>
      <c r="J32" s="548"/>
      <c r="K32" s="548"/>
      <c r="L32" s="54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680</v>
      </c>
      <c r="C34" s="502"/>
      <c r="D34" s="502"/>
      <c r="E34" s="502"/>
      <c r="F34" s="502"/>
      <c r="G34" s="502"/>
      <c r="H34" s="502"/>
      <c r="I34" s="502"/>
      <c r="J34" s="502"/>
      <c r="K34" s="502"/>
      <c r="L34" s="502"/>
      <c r="M34" s="503"/>
      <c r="N34" s="504" t="s">
        <v>309</v>
      </c>
      <c r="O34" s="505"/>
      <c r="P34" s="505"/>
      <c r="Q34" s="505"/>
      <c r="R34" s="505"/>
      <c r="S34" s="506"/>
    </row>
    <row r="35" spans="1:19" ht="15" customHeight="1" x14ac:dyDescent="0.25">
      <c r="A35" s="304"/>
      <c r="B35" s="507"/>
      <c r="C35" s="548"/>
      <c r="D35" s="548"/>
      <c r="E35" s="548"/>
      <c r="F35" s="548"/>
      <c r="G35" s="548"/>
      <c r="H35" s="548"/>
      <c r="I35" s="548"/>
      <c r="J35" s="548"/>
      <c r="K35" s="548"/>
      <c r="L35" s="548"/>
      <c r="M35" s="509"/>
      <c r="N35" s="510" t="s">
        <v>310</v>
      </c>
      <c r="O35" s="511"/>
      <c r="P35" s="511"/>
      <c r="Q35" s="511"/>
      <c r="R35" s="511"/>
      <c r="S35" s="512"/>
    </row>
    <row r="36" spans="1:19" ht="15" customHeight="1" x14ac:dyDescent="0.25">
      <c r="A36" s="304"/>
      <c r="B36" s="507"/>
      <c r="C36" s="548"/>
      <c r="D36" s="548"/>
      <c r="E36" s="548"/>
      <c r="F36" s="548"/>
      <c r="G36" s="548"/>
      <c r="H36" s="548"/>
      <c r="I36" s="548"/>
      <c r="J36" s="548"/>
      <c r="K36" s="548"/>
      <c r="L36" s="548"/>
      <c r="M36" s="509"/>
      <c r="N36" s="510"/>
      <c r="O36" s="511"/>
      <c r="P36" s="511"/>
      <c r="Q36" s="511"/>
      <c r="R36" s="511"/>
      <c r="S36" s="512"/>
    </row>
    <row r="37" spans="1:19" ht="15" customHeight="1" x14ac:dyDescent="0.25">
      <c r="A37" s="304"/>
      <c r="B37" s="507"/>
      <c r="C37" s="548"/>
      <c r="D37" s="548"/>
      <c r="E37" s="548"/>
      <c r="F37" s="548"/>
      <c r="G37" s="548"/>
      <c r="H37" s="548"/>
      <c r="I37" s="548"/>
      <c r="J37" s="548"/>
      <c r="K37" s="548"/>
      <c r="L37" s="54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681</v>
      </c>
      <c r="C39" s="520"/>
      <c r="D39" s="520"/>
      <c r="E39" s="520"/>
      <c r="F39" s="520"/>
      <c r="G39" s="520"/>
      <c r="H39" s="520"/>
      <c r="I39" s="520"/>
      <c r="J39" s="520"/>
      <c r="K39" s="520"/>
      <c r="L39" s="520"/>
      <c r="M39" s="521"/>
      <c r="N39" s="510" t="s">
        <v>310</v>
      </c>
      <c r="O39" s="511"/>
      <c r="P39" s="511"/>
      <c r="Q39" s="511"/>
      <c r="R39" s="511"/>
      <c r="S39" s="512"/>
    </row>
    <row r="40" spans="1:19" ht="15" customHeight="1" x14ac:dyDescent="0.25">
      <c r="A40" s="304"/>
      <c r="B40" s="507"/>
      <c r="C40" s="548"/>
      <c r="D40" s="548"/>
      <c r="E40" s="548"/>
      <c r="F40" s="548"/>
      <c r="G40" s="548"/>
      <c r="H40" s="548"/>
      <c r="I40" s="548"/>
      <c r="J40" s="548"/>
      <c r="K40" s="548"/>
      <c r="L40" s="548"/>
      <c r="M40" s="509"/>
      <c r="N40" s="510"/>
      <c r="O40" s="511"/>
      <c r="P40" s="511"/>
      <c r="Q40" s="511"/>
      <c r="R40" s="511"/>
      <c r="S40" s="512"/>
    </row>
    <row r="41" spans="1:19" ht="15" customHeight="1" x14ac:dyDescent="0.25">
      <c r="A41" s="304"/>
      <c r="B41" s="507"/>
      <c r="C41" s="548"/>
      <c r="D41" s="548"/>
      <c r="E41" s="548"/>
      <c r="F41" s="548"/>
      <c r="G41" s="548"/>
      <c r="H41" s="548"/>
      <c r="I41" s="548"/>
      <c r="J41" s="548"/>
      <c r="K41" s="548"/>
      <c r="L41" s="548"/>
      <c r="M41" s="509"/>
      <c r="N41" s="510"/>
      <c r="O41" s="511"/>
      <c r="P41" s="511"/>
      <c r="Q41" s="511"/>
      <c r="R41" s="511"/>
      <c r="S41" s="512"/>
    </row>
    <row r="42" spans="1:19" ht="15" customHeight="1" x14ac:dyDescent="0.25">
      <c r="A42" s="304"/>
      <c r="B42" s="507"/>
      <c r="C42" s="548"/>
      <c r="D42" s="548"/>
      <c r="E42" s="548"/>
      <c r="F42" s="548"/>
      <c r="G42" s="548"/>
      <c r="H42" s="548"/>
      <c r="I42" s="548"/>
      <c r="J42" s="548"/>
      <c r="K42" s="548"/>
      <c r="L42" s="54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48"/>
      <c r="D45" s="548"/>
      <c r="E45" s="548"/>
      <c r="F45" s="548"/>
      <c r="G45" s="548"/>
      <c r="H45" s="548"/>
      <c r="I45" s="548"/>
      <c r="J45" s="548"/>
      <c r="K45" s="548"/>
      <c r="L45" s="548"/>
      <c r="M45" s="509"/>
      <c r="N45" s="510"/>
      <c r="O45" s="511"/>
      <c r="P45" s="511"/>
      <c r="Q45" s="511"/>
      <c r="R45" s="511"/>
      <c r="S45" s="512"/>
    </row>
    <row r="46" spans="1:19" ht="15" hidden="1" customHeight="1" x14ac:dyDescent="0.25">
      <c r="A46" s="304"/>
      <c r="B46" s="507"/>
      <c r="C46" s="548"/>
      <c r="D46" s="548"/>
      <c r="E46" s="548"/>
      <c r="F46" s="548"/>
      <c r="G46" s="548"/>
      <c r="H46" s="548"/>
      <c r="I46" s="548"/>
      <c r="J46" s="548"/>
      <c r="K46" s="548"/>
      <c r="L46" s="548"/>
      <c r="M46" s="509"/>
      <c r="N46" s="510"/>
      <c r="O46" s="511"/>
      <c r="P46" s="511"/>
      <c r="Q46" s="511"/>
      <c r="R46" s="511"/>
      <c r="S46" s="512"/>
    </row>
    <row r="47" spans="1:19" ht="15" hidden="1" customHeight="1" x14ac:dyDescent="0.25">
      <c r="A47" s="304"/>
      <c r="B47" s="507"/>
      <c r="C47" s="548"/>
      <c r="D47" s="548"/>
      <c r="E47" s="548"/>
      <c r="F47" s="548"/>
      <c r="G47" s="548"/>
      <c r="H47" s="548"/>
      <c r="I47" s="548"/>
      <c r="J47" s="548"/>
      <c r="K47" s="548"/>
      <c r="L47" s="54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48"/>
      <c r="D50" s="548"/>
      <c r="E50" s="548"/>
      <c r="F50" s="548"/>
      <c r="G50" s="548"/>
      <c r="H50" s="548"/>
      <c r="I50" s="548"/>
      <c r="J50" s="548"/>
      <c r="K50" s="548"/>
      <c r="L50" s="548"/>
      <c r="M50" s="509"/>
      <c r="N50" s="510"/>
      <c r="O50" s="511"/>
      <c r="P50" s="511"/>
      <c r="Q50" s="511"/>
      <c r="R50" s="511"/>
      <c r="S50" s="512"/>
    </row>
    <row r="51" spans="1:19" ht="15" hidden="1" customHeight="1" x14ac:dyDescent="0.25">
      <c r="A51" s="304"/>
      <c r="B51" s="507"/>
      <c r="C51" s="548"/>
      <c r="D51" s="548"/>
      <c r="E51" s="548"/>
      <c r="F51" s="548"/>
      <c r="G51" s="548"/>
      <c r="H51" s="548"/>
      <c r="I51" s="548"/>
      <c r="J51" s="548"/>
      <c r="K51" s="548"/>
      <c r="L51" s="548"/>
      <c r="M51" s="509"/>
      <c r="N51" s="510"/>
      <c r="O51" s="511"/>
      <c r="P51" s="511"/>
      <c r="Q51" s="511"/>
      <c r="R51" s="511"/>
      <c r="S51" s="512"/>
    </row>
    <row r="52" spans="1:19" ht="15" hidden="1" customHeight="1" x14ac:dyDescent="0.25">
      <c r="A52" s="304"/>
      <c r="B52" s="507"/>
      <c r="C52" s="548"/>
      <c r="D52" s="548"/>
      <c r="E52" s="548"/>
      <c r="F52" s="548"/>
      <c r="G52" s="548"/>
      <c r="H52" s="548"/>
      <c r="I52" s="548"/>
      <c r="J52" s="548"/>
      <c r="K52" s="548"/>
      <c r="L52" s="54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682</v>
      </c>
      <c r="C54" s="502"/>
      <c r="D54" s="502"/>
      <c r="E54" s="502"/>
      <c r="F54" s="502"/>
      <c r="G54" s="502"/>
      <c r="H54" s="502"/>
      <c r="I54" s="502"/>
      <c r="J54" s="502"/>
      <c r="K54" s="502"/>
      <c r="L54" s="502"/>
      <c r="M54" s="503"/>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324</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331</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E1_LST!G57</f>
        <v>12</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12</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6</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6</v>
      </c>
      <c r="H74" s="535"/>
      <c r="I74" s="536"/>
      <c r="J74" s="334"/>
      <c r="K74" s="358"/>
      <c r="L74" s="531" t="s">
        <v>155</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161</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154</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166</v>
      </c>
      <c r="M83" s="532"/>
      <c r="N83" s="532"/>
      <c r="O83" s="532"/>
      <c r="P83" s="532"/>
      <c r="Q83" s="532"/>
      <c r="R83" s="532"/>
      <c r="S83" s="533"/>
    </row>
    <row r="84" spans="1:19" ht="15" customHeight="1" x14ac:dyDescent="0.25">
      <c r="A84" s="301"/>
      <c r="B84" s="369" t="s">
        <v>136</v>
      </c>
      <c r="C84" s="370"/>
      <c r="D84" s="370"/>
      <c r="E84" s="370"/>
      <c r="F84" s="371"/>
      <c r="G84" s="366">
        <f>E1_LST!H57</f>
        <v>38</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50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E1_LST!E57</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197</v>
      </c>
      <c r="C90" s="538"/>
      <c r="D90" s="538"/>
      <c r="E90" s="539"/>
      <c r="F90" s="540">
        <v>100</v>
      </c>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248.1" customHeight="1" x14ac:dyDescent="0.25">
      <c r="A98" s="339"/>
      <c r="B98" s="543" t="s">
        <v>517</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42.75" customHeight="1" x14ac:dyDescent="0.25">
      <c r="A100" s="339"/>
      <c r="B100" s="566" t="s">
        <v>413</v>
      </c>
      <c r="C100" s="567"/>
      <c r="D100" s="567"/>
      <c r="E100" s="567"/>
      <c r="F100" s="567"/>
      <c r="G100" s="567"/>
      <c r="H100" s="567"/>
      <c r="I100" s="567"/>
      <c r="J100" s="567"/>
      <c r="K100" s="567"/>
      <c r="L100" s="567"/>
      <c r="M100" s="567"/>
      <c r="N100" s="567"/>
      <c r="O100" s="567"/>
      <c r="P100" s="567"/>
      <c r="Q100" s="567"/>
      <c r="R100" s="567"/>
      <c r="S100" s="568"/>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48.75" customHeight="1" x14ac:dyDescent="0.25">
      <c r="A102" s="339"/>
      <c r="B102" s="543" t="s">
        <v>518</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4eMurbyuQj2UV/eHVMAsRgBqgBgF/DEgEZm+beWwS3+nS/7W5ej0A+pAE1Mdtsi+DkCwiCpcWkVIVoUdq5WtIg==" saltValue="WgfzWF/5vbhx8sMbkHWhr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54:S68" xr:uid="{00000000-0002-0000-2900-000004000000}">
      <formula1>KEK_E1</formula1>
    </dataValidation>
    <dataValidation type="list" allowBlank="1" showInputMessage="1" showErrorMessage="1" sqref="N34:S53" xr:uid="{00000000-0002-0000-2900-000005000000}">
      <formula1>KEU_E1</formula1>
    </dataValidation>
    <dataValidation type="list" allowBlank="1" showInputMessage="1" showErrorMessage="1" sqref="N14:S33" xr:uid="{00000000-0002-0000-2900-000006000000}">
      <formula1>KEW_E1</formula1>
    </dataValidation>
  </dataValidations>
  <hyperlinks>
    <hyperlink ref="O13" r:id="rId1" xr:uid="{B811FE98-B4B3-4966-9FC1-5C7253A0233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E1_LST!B55</f>
        <v>Moduł E1/10</v>
      </c>
      <c r="B3" s="340"/>
      <c r="C3" s="340"/>
      <c r="D3" s="344" t="str">
        <f>E1_LST!C55</f>
        <v>Moduł dyplomowy (1)</v>
      </c>
      <c r="E3" s="345"/>
      <c r="F3" s="345"/>
      <c r="G3" s="345"/>
      <c r="H3" s="345"/>
      <c r="I3" s="346"/>
      <c r="J3" s="3"/>
      <c r="K3" s="3"/>
      <c r="L3" s="4"/>
      <c r="M3" s="4"/>
      <c r="N3" s="4"/>
      <c r="O3" s="4"/>
      <c r="P3" s="4"/>
      <c r="Q3" s="4"/>
      <c r="R3" s="4"/>
    </row>
    <row r="4" spans="1:19" ht="18.75" thickBot="1" x14ac:dyDescent="0.3">
      <c r="A4" s="295" t="s">
        <v>110</v>
      </c>
      <c r="B4" s="295"/>
      <c r="C4" s="295"/>
      <c r="D4" s="341" t="str">
        <f>E1_LST!B58</f>
        <v>Kurs 10.3.</v>
      </c>
      <c r="E4" s="342"/>
      <c r="F4" s="342"/>
      <c r="G4" s="342"/>
      <c r="H4" s="342"/>
      <c r="I4" s="343"/>
      <c r="J4" s="3"/>
      <c r="K4" s="3"/>
      <c r="L4" s="4"/>
      <c r="M4" s="4"/>
      <c r="N4" s="4"/>
      <c r="O4" s="4"/>
      <c r="P4" s="4"/>
      <c r="Q4" s="4"/>
      <c r="R4" s="4"/>
    </row>
    <row r="5" spans="1:19" ht="23.25" thickBot="1" x14ac:dyDescent="0.3">
      <c r="A5" s="296" t="s">
        <v>111</v>
      </c>
      <c r="B5" s="296"/>
      <c r="C5" s="296"/>
      <c r="D5" s="297" t="str">
        <f>E1_LST!C58</f>
        <v>Praca z promotorem</v>
      </c>
      <c r="E5" s="297"/>
      <c r="F5" s="297"/>
      <c r="G5" s="297"/>
      <c r="H5" s="297"/>
      <c r="I5" s="297"/>
      <c r="J5" s="297"/>
      <c r="K5" s="297"/>
      <c r="L5" s="298" t="s">
        <v>94</v>
      </c>
      <c r="M5" s="298"/>
      <c r="N5" s="44">
        <f>E1_LST!D58</f>
        <v>3</v>
      </c>
      <c r="O5" s="298" t="s">
        <v>95</v>
      </c>
      <c r="P5" s="298"/>
      <c r="Q5" s="299" t="str">
        <f>E1_LST!F55</f>
        <v>prof. A. Zelek</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(10)'!G6</f>
        <v>III</v>
      </c>
      <c r="H7" s="180" t="s">
        <v>99</v>
      </c>
      <c r="I7" s="40">
        <f>'M (10)'!I6</f>
        <v>5</v>
      </c>
      <c r="J7" s="234" t="s">
        <v>384</v>
      </c>
      <c r="K7" s="235"/>
      <c r="L7" s="482" t="s">
        <v>100</v>
      </c>
      <c r="M7" s="483"/>
      <c r="N7" s="7" t="s">
        <v>101</v>
      </c>
      <c r="O7" s="398" t="s">
        <v>102</v>
      </c>
      <c r="P7" s="398"/>
      <c r="Q7" s="306" t="s">
        <v>103</v>
      </c>
      <c r="R7" s="306"/>
      <c r="S7" s="45">
        <f>E1_LST!G58</f>
        <v>12</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683</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48"/>
      <c r="D15" s="548"/>
      <c r="E15" s="548"/>
      <c r="F15" s="548"/>
      <c r="G15" s="548"/>
      <c r="H15" s="548"/>
      <c r="I15" s="548"/>
      <c r="J15" s="548"/>
      <c r="K15" s="548"/>
      <c r="L15" s="548"/>
      <c r="M15" s="509"/>
      <c r="N15" s="510" t="s">
        <v>298</v>
      </c>
      <c r="O15" s="511"/>
      <c r="P15" s="511"/>
      <c r="Q15" s="511"/>
      <c r="R15" s="511"/>
      <c r="S15" s="512"/>
    </row>
    <row r="16" spans="1:19" ht="15" customHeight="1" x14ac:dyDescent="0.25">
      <c r="A16" s="301"/>
      <c r="B16" s="507"/>
      <c r="C16" s="548"/>
      <c r="D16" s="548"/>
      <c r="E16" s="548"/>
      <c r="F16" s="548"/>
      <c r="G16" s="548"/>
      <c r="H16" s="548"/>
      <c r="I16" s="548"/>
      <c r="J16" s="548"/>
      <c r="K16" s="548"/>
      <c r="L16" s="548"/>
      <c r="M16" s="509"/>
      <c r="N16" s="510" t="s">
        <v>307</v>
      </c>
      <c r="O16" s="511"/>
      <c r="P16" s="511"/>
      <c r="Q16" s="511"/>
      <c r="R16" s="511"/>
      <c r="S16" s="512"/>
    </row>
    <row r="17" spans="1:19" ht="15" customHeight="1" x14ac:dyDescent="0.25">
      <c r="A17" s="301"/>
      <c r="B17" s="507"/>
      <c r="C17" s="548"/>
      <c r="D17" s="548"/>
      <c r="E17" s="548"/>
      <c r="F17" s="548"/>
      <c r="G17" s="548"/>
      <c r="H17" s="548"/>
      <c r="I17" s="548"/>
      <c r="J17" s="548"/>
      <c r="K17" s="548"/>
      <c r="L17" s="54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c r="C19" s="520"/>
      <c r="D19" s="520"/>
      <c r="E19" s="520"/>
      <c r="F19" s="520"/>
      <c r="G19" s="520"/>
      <c r="H19" s="520"/>
      <c r="I19" s="520"/>
      <c r="J19" s="520"/>
      <c r="K19" s="520"/>
      <c r="L19" s="520"/>
      <c r="M19" s="521"/>
      <c r="N19" s="522"/>
      <c r="O19" s="523"/>
      <c r="P19" s="523"/>
      <c r="Q19" s="523"/>
      <c r="R19" s="523"/>
      <c r="S19" s="524"/>
    </row>
    <row r="20" spans="1:19" ht="15" customHeight="1" x14ac:dyDescent="0.25">
      <c r="A20" s="301"/>
      <c r="B20" s="507"/>
      <c r="C20" s="548"/>
      <c r="D20" s="548"/>
      <c r="E20" s="548"/>
      <c r="F20" s="548"/>
      <c r="G20" s="548"/>
      <c r="H20" s="548"/>
      <c r="I20" s="548"/>
      <c r="J20" s="548"/>
      <c r="K20" s="548"/>
      <c r="L20" s="548"/>
      <c r="M20" s="509"/>
      <c r="N20" s="510"/>
      <c r="O20" s="511"/>
      <c r="P20" s="511"/>
      <c r="Q20" s="511"/>
      <c r="R20" s="511"/>
      <c r="S20" s="512"/>
    </row>
    <row r="21" spans="1:19" ht="15" customHeight="1" x14ac:dyDescent="0.25">
      <c r="A21" s="301"/>
      <c r="B21" s="507"/>
      <c r="C21" s="548"/>
      <c r="D21" s="548"/>
      <c r="E21" s="548"/>
      <c r="F21" s="548"/>
      <c r="G21" s="548"/>
      <c r="H21" s="548"/>
      <c r="I21" s="548"/>
      <c r="J21" s="548"/>
      <c r="K21" s="548"/>
      <c r="L21" s="548"/>
      <c r="M21" s="509"/>
      <c r="N21" s="510"/>
      <c r="O21" s="511"/>
      <c r="P21" s="511"/>
      <c r="Q21" s="511"/>
      <c r="R21" s="511"/>
      <c r="S21" s="512"/>
    </row>
    <row r="22" spans="1:19" ht="15" customHeight="1" x14ac:dyDescent="0.25">
      <c r="A22" s="301"/>
      <c r="B22" s="507"/>
      <c r="C22" s="548"/>
      <c r="D22" s="548"/>
      <c r="E22" s="548"/>
      <c r="F22" s="548"/>
      <c r="G22" s="548"/>
      <c r="H22" s="548"/>
      <c r="I22" s="548"/>
      <c r="J22" s="548"/>
      <c r="K22" s="548"/>
      <c r="L22" s="54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48"/>
      <c r="D25" s="548"/>
      <c r="E25" s="548"/>
      <c r="F25" s="548"/>
      <c r="G25" s="548"/>
      <c r="H25" s="548"/>
      <c r="I25" s="548"/>
      <c r="J25" s="548"/>
      <c r="K25" s="548"/>
      <c r="L25" s="548"/>
      <c r="M25" s="509"/>
      <c r="N25" s="510"/>
      <c r="O25" s="511"/>
      <c r="P25" s="511"/>
      <c r="Q25" s="511"/>
      <c r="R25" s="511"/>
      <c r="S25" s="512"/>
    </row>
    <row r="26" spans="1:19" ht="15" hidden="1" customHeight="1" x14ac:dyDescent="0.25">
      <c r="A26" s="301"/>
      <c r="B26" s="507"/>
      <c r="C26" s="548"/>
      <c r="D26" s="548"/>
      <c r="E26" s="548"/>
      <c r="F26" s="548"/>
      <c r="G26" s="548"/>
      <c r="H26" s="548"/>
      <c r="I26" s="548"/>
      <c r="J26" s="548"/>
      <c r="K26" s="548"/>
      <c r="L26" s="548"/>
      <c r="M26" s="509"/>
      <c r="N26" s="510"/>
      <c r="O26" s="511"/>
      <c r="P26" s="511"/>
      <c r="Q26" s="511"/>
      <c r="R26" s="511"/>
      <c r="S26" s="512"/>
    </row>
    <row r="27" spans="1:19" ht="15" hidden="1" customHeight="1" x14ac:dyDescent="0.25">
      <c r="A27" s="301"/>
      <c r="B27" s="507"/>
      <c r="C27" s="548"/>
      <c r="D27" s="548"/>
      <c r="E27" s="548"/>
      <c r="F27" s="548"/>
      <c r="G27" s="548"/>
      <c r="H27" s="548"/>
      <c r="I27" s="548"/>
      <c r="J27" s="548"/>
      <c r="K27" s="548"/>
      <c r="L27" s="54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48"/>
      <c r="D30" s="548"/>
      <c r="E30" s="548"/>
      <c r="F30" s="548"/>
      <c r="G30" s="548"/>
      <c r="H30" s="548"/>
      <c r="I30" s="548"/>
      <c r="J30" s="548"/>
      <c r="K30" s="548"/>
      <c r="L30" s="548"/>
      <c r="M30" s="509"/>
      <c r="N30" s="510"/>
      <c r="O30" s="511"/>
      <c r="P30" s="511"/>
      <c r="Q30" s="511"/>
      <c r="R30" s="511"/>
      <c r="S30" s="512"/>
    </row>
    <row r="31" spans="1:19" ht="15" hidden="1" customHeight="1" x14ac:dyDescent="0.25">
      <c r="A31" s="301"/>
      <c r="B31" s="507"/>
      <c r="C31" s="548"/>
      <c r="D31" s="548"/>
      <c r="E31" s="548"/>
      <c r="F31" s="548"/>
      <c r="G31" s="548"/>
      <c r="H31" s="548"/>
      <c r="I31" s="548"/>
      <c r="J31" s="548"/>
      <c r="K31" s="548"/>
      <c r="L31" s="548"/>
      <c r="M31" s="509"/>
      <c r="N31" s="510"/>
      <c r="O31" s="511"/>
      <c r="P31" s="511"/>
      <c r="Q31" s="511"/>
      <c r="R31" s="511"/>
      <c r="S31" s="512"/>
    </row>
    <row r="32" spans="1:19" ht="15" hidden="1" customHeight="1" x14ac:dyDescent="0.25">
      <c r="A32" s="301"/>
      <c r="B32" s="507"/>
      <c r="C32" s="548"/>
      <c r="D32" s="548"/>
      <c r="E32" s="548"/>
      <c r="F32" s="548"/>
      <c r="G32" s="548"/>
      <c r="H32" s="548"/>
      <c r="I32" s="548"/>
      <c r="J32" s="548"/>
      <c r="K32" s="548"/>
      <c r="L32" s="54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684</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48"/>
      <c r="D35" s="548"/>
      <c r="E35" s="548"/>
      <c r="F35" s="548"/>
      <c r="G35" s="548"/>
      <c r="H35" s="548"/>
      <c r="I35" s="548"/>
      <c r="J35" s="548"/>
      <c r="K35" s="548"/>
      <c r="L35" s="548"/>
      <c r="M35" s="509"/>
      <c r="N35" s="510" t="s">
        <v>309</v>
      </c>
      <c r="O35" s="511"/>
      <c r="P35" s="511"/>
      <c r="Q35" s="511"/>
      <c r="R35" s="511"/>
      <c r="S35" s="512"/>
    </row>
    <row r="36" spans="1:19" ht="15" customHeight="1" x14ac:dyDescent="0.25">
      <c r="A36" s="304"/>
      <c r="B36" s="507"/>
      <c r="C36" s="548"/>
      <c r="D36" s="548"/>
      <c r="E36" s="548"/>
      <c r="F36" s="548"/>
      <c r="G36" s="548"/>
      <c r="H36" s="548"/>
      <c r="I36" s="548"/>
      <c r="J36" s="548"/>
      <c r="K36" s="548"/>
      <c r="L36" s="548"/>
      <c r="M36" s="509"/>
      <c r="N36" s="510" t="s">
        <v>310</v>
      </c>
      <c r="O36" s="511"/>
      <c r="P36" s="511"/>
      <c r="Q36" s="511"/>
      <c r="R36" s="511"/>
      <c r="S36" s="512"/>
    </row>
    <row r="37" spans="1:19" ht="15" customHeight="1" x14ac:dyDescent="0.25">
      <c r="A37" s="304"/>
      <c r="B37" s="507"/>
      <c r="C37" s="548"/>
      <c r="D37" s="548"/>
      <c r="E37" s="548"/>
      <c r="F37" s="548"/>
      <c r="G37" s="548"/>
      <c r="H37" s="548"/>
      <c r="I37" s="548"/>
      <c r="J37" s="548"/>
      <c r="K37" s="548"/>
      <c r="L37" s="548"/>
      <c r="M37" s="509"/>
      <c r="N37" s="510" t="s">
        <v>311</v>
      </c>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c r="C39" s="520"/>
      <c r="D39" s="520"/>
      <c r="E39" s="520"/>
      <c r="F39" s="520"/>
      <c r="G39" s="520"/>
      <c r="H39" s="520"/>
      <c r="I39" s="520"/>
      <c r="J39" s="520"/>
      <c r="K39" s="520"/>
      <c r="L39" s="520"/>
      <c r="M39" s="521"/>
      <c r="N39" s="522"/>
      <c r="O39" s="523"/>
      <c r="P39" s="523"/>
      <c r="Q39" s="523"/>
      <c r="R39" s="523"/>
      <c r="S39" s="524"/>
    </row>
    <row r="40" spans="1:19" ht="15" customHeight="1" x14ac:dyDescent="0.25">
      <c r="A40" s="304"/>
      <c r="B40" s="507"/>
      <c r="C40" s="548"/>
      <c r="D40" s="548"/>
      <c r="E40" s="548"/>
      <c r="F40" s="548"/>
      <c r="G40" s="548"/>
      <c r="H40" s="548"/>
      <c r="I40" s="548"/>
      <c r="J40" s="548"/>
      <c r="K40" s="548"/>
      <c r="L40" s="548"/>
      <c r="M40" s="509"/>
      <c r="N40" s="510"/>
      <c r="O40" s="511"/>
      <c r="P40" s="511"/>
      <c r="Q40" s="511"/>
      <c r="R40" s="511"/>
      <c r="S40" s="512"/>
    </row>
    <row r="41" spans="1:19" ht="15" customHeight="1" x14ac:dyDescent="0.25">
      <c r="A41" s="304"/>
      <c r="B41" s="507"/>
      <c r="C41" s="548"/>
      <c r="D41" s="548"/>
      <c r="E41" s="548"/>
      <c r="F41" s="548"/>
      <c r="G41" s="548"/>
      <c r="H41" s="548"/>
      <c r="I41" s="548"/>
      <c r="J41" s="548"/>
      <c r="K41" s="548"/>
      <c r="L41" s="548"/>
      <c r="M41" s="509"/>
      <c r="N41" s="510"/>
      <c r="O41" s="511"/>
      <c r="P41" s="511"/>
      <c r="Q41" s="511"/>
      <c r="R41" s="511"/>
      <c r="S41" s="512"/>
    </row>
    <row r="42" spans="1:19" ht="15" customHeight="1" x14ac:dyDescent="0.25">
      <c r="A42" s="304"/>
      <c r="B42" s="507"/>
      <c r="C42" s="548"/>
      <c r="D42" s="548"/>
      <c r="E42" s="548"/>
      <c r="F42" s="548"/>
      <c r="G42" s="548"/>
      <c r="H42" s="548"/>
      <c r="I42" s="548"/>
      <c r="J42" s="548"/>
      <c r="K42" s="548"/>
      <c r="L42" s="54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48"/>
      <c r="D45" s="548"/>
      <c r="E45" s="548"/>
      <c r="F45" s="548"/>
      <c r="G45" s="548"/>
      <c r="H45" s="548"/>
      <c r="I45" s="548"/>
      <c r="J45" s="548"/>
      <c r="K45" s="548"/>
      <c r="L45" s="548"/>
      <c r="M45" s="509"/>
      <c r="N45" s="510"/>
      <c r="O45" s="511"/>
      <c r="P45" s="511"/>
      <c r="Q45" s="511"/>
      <c r="R45" s="511"/>
      <c r="S45" s="512"/>
    </row>
    <row r="46" spans="1:19" ht="15" hidden="1" customHeight="1" x14ac:dyDescent="0.25">
      <c r="A46" s="304"/>
      <c r="B46" s="507"/>
      <c r="C46" s="548"/>
      <c r="D46" s="548"/>
      <c r="E46" s="548"/>
      <c r="F46" s="548"/>
      <c r="G46" s="548"/>
      <c r="H46" s="548"/>
      <c r="I46" s="548"/>
      <c r="J46" s="548"/>
      <c r="K46" s="548"/>
      <c r="L46" s="548"/>
      <c r="M46" s="509"/>
      <c r="N46" s="510"/>
      <c r="O46" s="511"/>
      <c r="P46" s="511"/>
      <c r="Q46" s="511"/>
      <c r="R46" s="511"/>
      <c r="S46" s="512"/>
    </row>
    <row r="47" spans="1:19" ht="15" hidden="1" customHeight="1" x14ac:dyDescent="0.25">
      <c r="A47" s="304"/>
      <c r="B47" s="507"/>
      <c r="C47" s="548"/>
      <c r="D47" s="548"/>
      <c r="E47" s="548"/>
      <c r="F47" s="548"/>
      <c r="G47" s="548"/>
      <c r="H47" s="548"/>
      <c r="I47" s="548"/>
      <c r="J47" s="548"/>
      <c r="K47" s="548"/>
      <c r="L47" s="54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48"/>
      <c r="D50" s="548"/>
      <c r="E50" s="548"/>
      <c r="F50" s="548"/>
      <c r="G50" s="548"/>
      <c r="H50" s="548"/>
      <c r="I50" s="548"/>
      <c r="J50" s="548"/>
      <c r="K50" s="548"/>
      <c r="L50" s="548"/>
      <c r="M50" s="509"/>
      <c r="N50" s="510"/>
      <c r="O50" s="511"/>
      <c r="P50" s="511"/>
      <c r="Q50" s="511"/>
      <c r="R50" s="511"/>
      <c r="S50" s="512"/>
    </row>
    <row r="51" spans="1:19" ht="15" hidden="1" customHeight="1" x14ac:dyDescent="0.25">
      <c r="A51" s="304"/>
      <c r="B51" s="507"/>
      <c r="C51" s="548"/>
      <c r="D51" s="548"/>
      <c r="E51" s="548"/>
      <c r="F51" s="548"/>
      <c r="G51" s="548"/>
      <c r="H51" s="548"/>
      <c r="I51" s="548"/>
      <c r="J51" s="548"/>
      <c r="K51" s="548"/>
      <c r="L51" s="548"/>
      <c r="M51" s="509"/>
      <c r="N51" s="510"/>
      <c r="O51" s="511"/>
      <c r="P51" s="511"/>
      <c r="Q51" s="511"/>
      <c r="R51" s="511"/>
      <c r="S51" s="512"/>
    </row>
    <row r="52" spans="1:19" ht="15" hidden="1" customHeight="1" x14ac:dyDescent="0.25">
      <c r="A52" s="304"/>
      <c r="B52" s="507"/>
      <c r="C52" s="548"/>
      <c r="D52" s="548"/>
      <c r="E52" s="548"/>
      <c r="F52" s="548"/>
      <c r="G52" s="548"/>
      <c r="H52" s="548"/>
      <c r="I52" s="548"/>
      <c r="J52" s="548"/>
      <c r="K52" s="548"/>
      <c r="L52" s="54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685</v>
      </c>
      <c r="C54" s="502"/>
      <c r="D54" s="502"/>
      <c r="E54" s="502"/>
      <c r="F54" s="502"/>
      <c r="G54" s="502"/>
      <c r="H54" s="502"/>
      <c r="I54" s="502"/>
      <c r="J54" s="502"/>
      <c r="K54" s="502"/>
      <c r="L54" s="502"/>
      <c r="M54" s="503"/>
      <c r="N54" s="504" t="s">
        <v>324</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331</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E1_LST!G58</f>
        <v>12</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12</v>
      </c>
      <c r="H72" s="349"/>
      <c r="I72" s="350"/>
      <c r="J72" s="334"/>
      <c r="K72" s="358"/>
      <c r="L72" s="531" t="s">
        <v>158</v>
      </c>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t="s">
        <v>185</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c r="M74" s="532"/>
      <c r="N74" s="532"/>
      <c r="O74" s="532"/>
      <c r="P74" s="532"/>
      <c r="Q74" s="532"/>
      <c r="R74" s="532"/>
      <c r="S74" s="533"/>
    </row>
    <row r="75" spans="1:19" ht="15" customHeight="1" x14ac:dyDescent="0.25">
      <c r="A75" s="301"/>
      <c r="B75" s="336" t="s">
        <v>126</v>
      </c>
      <c r="C75" s="337"/>
      <c r="D75" s="337"/>
      <c r="E75" s="337"/>
      <c r="F75" s="338"/>
      <c r="G75" s="534">
        <v>6</v>
      </c>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v>4</v>
      </c>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v>2</v>
      </c>
      <c r="H81" s="535"/>
      <c r="I81" s="536"/>
      <c r="J81" s="334"/>
      <c r="K81" s="358"/>
      <c r="L81" s="531" t="s">
        <v>154</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166</v>
      </c>
      <c r="M83" s="532"/>
      <c r="N83" s="532"/>
      <c r="O83" s="532"/>
      <c r="P83" s="532"/>
      <c r="Q83" s="532"/>
      <c r="R83" s="532"/>
      <c r="S83" s="533"/>
    </row>
    <row r="84" spans="1:19" ht="15" customHeight="1" x14ac:dyDescent="0.25">
      <c r="A84" s="301"/>
      <c r="B84" s="369" t="s">
        <v>136</v>
      </c>
      <c r="C84" s="370"/>
      <c r="D84" s="370"/>
      <c r="E84" s="370"/>
      <c r="F84" s="371"/>
      <c r="G84" s="366">
        <f>E1_LST!H58</f>
        <v>63</v>
      </c>
      <c r="H84" s="367"/>
      <c r="I84" s="368"/>
      <c r="J84" s="334"/>
      <c r="K84" s="358"/>
      <c r="L84" s="531" t="s">
        <v>171</v>
      </c>
      <c r="M84" s="532"/>
      <c r="N84" s="532"/>
      <c r="O84" s="532"/>
      <c r="P84" s="532"/>
      <c r="Q84" s="532"/>
      <c r="R84" s="532"/>
      <c r="S84" s="533"/>
    </row>
    <row r="85" spans="1:19" ht="15" customHeight="1" x14ac:dyDescent="0.25">
      <c r="A85" s="301"/>
      <c r="B85" s="373" t="s">
        <v>206</v>
      </c>
      <c r="C85" s="374"/>
      <c r="D85" s="374"/>
      <c r="E85" s="374"/>
      <c r="F85" s="375"/>
      <c r="G85" s="348">
        <f>SUM(G84,G71)</f>
        <v>75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E1_LST!E58</f>
        <v>zal. bez oceny</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197</v>
      </c>
      <c r="C90" s="538"/>
      <c r="D90" s="538"/>
      <c r="E90" s="539"/>
      <c r="F90" s="540">
        <v>100</v>
      </c>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32.75" customHeight="1" x14ac:dyDescent="0.25">
      <c r="A98" s="339"/>
      <c r="B98" s="543" t="s">
        <v>519</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30" customHeight="1" x14ac:dyDescent="0.25">
      <c r="A100" s="339"/>
      <c r="B100" s="543"/>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30" customHeight="1" x14ac:dyDescent="0.25">
      <c r="A102" s="339"/>
      <c r="B102" s="543"/>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bJtRnOwJC1UC0IS06esY29xSNvr/OnPqOrkPuCRoknLkGSrU2YHYKThb/qUMTnlMQIKHcaOmIZ9AZ+x2/Cm1zA==" saltValue="yFmA8x5WY4Z0QUTYTv6MT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A00-000000000000}">
      <formula1>PRAC_STUD</formula1>
    </dataValidation>
    <dataValidation type="list" allowBlank="1" showInputMessage="1" showErrorMessage="1" sqref="L72:L79" xr:uid="{00000000-0002-0000-2A00-000001000000}">
      <formula1>METODY</formula1>
    </dataValidation>
    <dataValidation type="list" allowBlank="1" showInputMessage="1" showErrorMessage="1" sqref="L7" xr:uid="{00000000-0002-0000-2A00-000002000000}">
      <formula1>STATUS</formula1>
    </dataValidation>
    <dataValidation type="list" allowBlank="1" showInputMessage="1" showErrorMessage="1" sqref="B90:E94" xr:uid="{00000000-0002-0000-2A00-000003000000}">
      <formula1>ZAL</formula1>
    </dataValidation>
    <dataValidation type="list" allowBlank="1" showInputMessage="1" showErrorMessage="1" sqref="N54:S68" xr:uid="{00000000-0002-0000-2A00-000004000000}">
      <formula1>KEK_E1</formula1>
    </dataValidation>
    <dataValidation type="list" allowBlank="1" showInputMessage="1" showErrorMessage="1" sqref="N34:S53" xr:uid="{00000000-0002-0000-2A00-000005000000}">
      <formula1>KEU_E1</formula1>
    </dataValidation>
    <dataValidation type="list" allowBlank="1" showInputMessage="1" showErrorMessage="1" sqref="N14:S33" xr:uid="{00000000-0002-0000-2A00-000006000000}">
      <formula1>KEW_E1</formula1>
    </dataValidation>
  </dataValidations>
  <hyperlinks>
    <hyperlink ref="O13" r:id="rId1" xr:uid="{C9EAB2D3-2C20-44AC-9985-280698D9B11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ABABFF"/>
    <pageSetUpPr fitToPage="1"/>
  </sheetPr>
  <dimension ref="A1:S3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E1_LST!B59</f>
        <v>Moduł E1/11</v>
      </c>
      <c r="D3" s="224"/>
      <c r="E3" s="224"/>
      <c r="F3" s="225"/>
      <c r="G3" s="3"/>
      <c r="H3" s="3"/>
      <c r="I3" s="3"/>
      <c r="J3" s="3"/>
      <c r="K3" s="3"/>
      <c r="L3" s="4"/>
      <c r="M3" s="4"/>
      <c r="N3" s="4"/>
      <c r="O3" s="4"/>
      <c r="P3" s="4"/>
      <c r="Q3" s="4"/>
    </row>
    <row r="4" spans="1:19" s="469" customFormat="1" ht="39.75" customHeight="1" thickBot="1" x14ac:dyDescent="0.3">
      <c r="A4" s="222" t="s">
        <v>93</v>
      </c>
      <c r="B4" s="222"/>
      <c r="C4" s="212" t="str">
        <f>E1_LST!C59</f>
        <v>Moduł specjalnościowy (2) LOGISTYKA-SPEDYCJA-TRANSPORT</v>
      </c>
      <c r="D4" s="213"/>
      <c r="E4" s="213"/>
      <c r="F4" s="213"/>
      <c r="G4" s="213"/>
      <c r="H4" s="213"/>
      <c r="I4" s="213"/>
      <c r="J4" s="214"/>
      <c r="K4" s="217" t="s">
        <v>94</v>
      </c>
      <c r="L4" s="217"/>
      <c r="M4" s="181">
        <f>E1_LST!D59</f>
        <v>14</v>
      </c>
      <c r="N4" s="215" t="s">
        <v>95</v>
      </c>
      <c r="O4" s="216"/>
      <c r="P4" s="209" t="str">
        <f>E1_LST!F59</f>
        <v>dr M. Lazarek-Janowska</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347</v>
      </c>
      <c r="H6" s="179" t="s">
        <v>99</v>
      </c>
      <c r="I6" s="40">
        <v>5</v>
      </c>
      <c r="J6" s="7" t="s">
        <v>291</v>
      </c>
      <c r="K6" s="471" t="s">
        <v>100</v>
      </c>
      <c r="L6" s="471"/>
      <c r="M6" s="233" t="s">
        <v>101</v>
      </c>
      <c r="N6" s="233"/>
      <c r="O6" s="181" t="s">
        <v>102</v>
      </c>
      <c r="P6" s="234" t="s">
        <v>103</v>
      </c>
      <c r="Q6" s="235"/>
      <c r="R6" s="181">
        <f>E1_LST!G59</f>
        <v>86</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t="s">
        <v>839</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840</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54.5" customHeight="1" thickBot="1" x14ac:dyDescent="0.3">
      <c r="A22" s="479" t="s">
        <v>841</v>
      </c>
      <c r="B22" s="480"/>
      <c r="C22" s="480"/>
      <c r="D22" s="480"/>
      <c r="E22" s="480"/>
      <c r="F22" s="480" t="s">
        <v>842</v>
      </c>
      <c r="G22" s="480"/>
      <c r="H22" s="480"/>
      <c r="I22" s="480"/>
      <c r="J22" s="480"/>
      <c r="K22" s="480"/>
      <c r="L22" s="480" t="s">
        <v>843</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E1_LST!B59</f>
        <v>Moduł E1/11</v>
      </c>
      <c r="C26" s="260"/>
      <c r="D26" s="33" t="str">
        <f>E1_LST!B60</f>
        <v>Kurs 11.1.</v>
      </c>
      <c r="E26" s="103" t="str">
        <f>E1_LST!B59</f>
        <v>Moduł E1/11</v>
      </c>
      <c r="F26" s="267" t="str">
        <f>E1_LST!B61</f>
        <v>Kurs 11.2.</v>
      </c>
      <c r="G26" s="268"/>
      <c r="H26" s="275" t="str">
        <f>E1_LST!B59</f>
        <v>Moduł E1/11</v>
      </c>
      <c r="I26" s="276"/>
      <c r="J26" s="34" t="str">
        <f>E1_LST!B62</f>
        <v>Kurs 11.3.</v>
      </c>
      <c r="K26" s="283"/>
      <c r="L26" s="284"/>
      <c r="M26" s="283"/>
      <c r="N26" s="284"/>
      <c r="O26" s="285"/>
      <c r="P26" s="286"/>
      <c r="Q26" s="285"/>
      <c r="R26" s="287"/>
    </row>
    <row r="27" spans="1:19" s="104" customFormat="1" ht="59.25" customHeight="1" x14ac:dyDescent="0.25">
      <c r="A27" s="129" t="s">
        <v>111</v>
      </c>
      <c r="B27" s="379" t="str">
        <f>E1_LST!C60</f>
        <v>Polityka transportowa z elementami prawa dziedzinowego</v>
      </c>
      <c r="C27" s="380"/>
      <c r="D27" s="381"/>
      <c r="E27" s="382" t="str">
        <f>E1_LST!C61</f>
        <v>Logistyka międzynarodowa</v>
      </c>
      <c r="F27" s="383"/>
      <c r="G27" s="384"/>
      <c r="H27" s="385" t="str">
        <f>E1_LST!C62</f>
        <v>Infrastruktura logistyczna i gospodarka magazynowa</v>
      </c>
      <c r="I27" s="386"/>
      <c r="J27" s="387"/>
      <c r="K27" s="388"/>
      <c r="L27" s="389"/>
      <c r="M27" s="389"/>
      <c r="N27" s="390"/>
      <c r="O27" s="391"/>
      <c r="P27" s="392"/>
      <c r="Q27" s="392"/>
      <c r="R27" s="393"/>
    </row>
    <row r="28" spans="1:19" s="104" customFormat="1" ht="30" customHeight="1" thickBot="1" x14ac:dyDescent="0.3">
      <c r="A28" s="39" t="s">
        <v>112</v>
      </c>
      <c r="B28" s="261">
        <f>E1_LST!D60</f>
        <v>5</v>
      </c>
      <c r="C28" s="262"/>
      <c r="D28" s="263"/>
      <c r="E28" s="272">
        <f>E1_LST!D61</f>
        <v>4</v>
      </c>
      <c r="F28" s="273"/>
      <c r="G28" s="274"/>
      <c r="H28" s="280">
        <f>E1_LST!D62</f>
        <v>5</v>
      </c>
      <c r="I28" s="281"/>
      <c r="J28" s="282"/>
      <c r="K28" s="226"/>
      <c r="L28" s="227"/>
      <c r="M28" s="227"/>
      <c r="N28" s="228"/>
      <c r="O28" s="229"/>
      <c r="P28" s="230"/>
      <c r="Q28" s="230"/>
      <c r="R28" s="231"/>
    </row>
    <row r="29" spans="1:19" s="104" customFormat="1" ht="34.5" hidden="1" customHeight="1" thickBot="1" x14ac:dyDescent="0.3">
      <c r="A29" s="156"/>
      <c r="B29" s="157"/>
      <c r="C29" s="158" t="s">
        <v>452</v>
      </c>
      <c r="D29" s="159"/>
      <c r="E29" s="160"/>
      <c r="F29" s="161" t="s">
        <v>452</v>
      </c>
      <c r="G29" s="162"/>
      <c r="H29" s="163"/>
      <c r="I29" s="164" t="s">
        <v>452</v>
      </c>
      <c r="J29" s="165"/>
      <c r="K29" s="166"/>
      <c r="L29" s="167"/>
      <c r="M29" s="168"/>
      <c r="N29" s="169"/>
      <c r="O29" s="170"/>
      <c r="P29" s="171"/>
      <c r="Q29" s="172"/>
      <c r="R29" s="173"/>
    </row>
    <row r="30" spans="1:19" s="104" customFormat="1" x14ac:dyDescent="0.25"/>
    <row r="31" spans="1:19" s="104" customFormat="1" x14ac:dyDescent="0.25"/>
    <row r="32" spans="1:19" s="104" customFormat="1" x14ac:dyDescent="0.25"/>
    <row r="33" spans="1:18" x14ac:dyDescent="0.25">
      <c r="A33" s="104"/>
      <c r="B33" s="104"/>
      <c r="C33" s="104"/>
      <c r="D33" s="104"/>
      <c r="E33" s="104"/>
      <c r="F33" s="104"/>
      <c r="G33" s="104"/>
      <c r="H33" s="104"/>
      <c r="I33" s="104"/>
      <c r="J33" s="104"/>
      <c r="K33" s="104"/>
      <c r="L33" s="104"/>
      <c r="M33" s="104"/>
      <c r="N33" s="104"/>
      <c r="O33" s="104"/>
      <c r="P33" s="104"/>
      <c r="Q33" s="104"/>
      <c r="R33" s="104"/>
    </row>
    <row r="34" spans="1:18" x14ac:dyDescent="0.25">
      <c r="A34" s="104"/>
      <c r="B34" s="104"/>
      <c r="C34" s="104"/>
      <c r="D34" s="104"/>
      <c r="E34" s="104"/>
      <c r="F34" s="104"/>
      <c r="G34" s="104"/>
      <c r="H34" s="104"/>
      <c r="I34" s="104"/>
      <c r="J34" s="104"/>
      <c r="K34" s="104"/>
      <c r="L34" s="104"/>
      <c r="M34" s="104"/>
      <c r="N34" s="104"/>
      <c r="O34" s="104"/>
      <c r="P34" s="104"/>
      <c r="Q34" s="104"/>
      <c r="R34" s="104"/>
    </row>
    <row r="35" spans="1:18" x14ac:dyDescent="0.25">
      <c r="A35" s="104"/>
      <c r="B35" s="104"/>
      <c r="C35" s="104"/>
      <c r="D35" s="104"/>
      <c r="E35" s="104"/>
      <c r="F35" s="104"/>
      <c r="G35" s="104"/>
      <c r="H35" s="104"/>
      <c r="I35" s="104"/>
      <c r="J35" s="104"/>
      <c r="K35" s="104"/>
      <c r="L35" s="104"/>
      <c r="M35" s="104"/>
      <c r="N35" s="104"/>
      <c r="O35" s="104"/>
      <c r="P35" s="104"/>
      <c r="Q35" s="104"/>
      <c r="R35" s="104"/>
    </row>
    <row r="36" spans="1:18" x14ac:dyDescent="0.25">
      <c r="A36" s="104"/>
      <c r="B36" s="104"/>
      <c r="C36" s="104"/>
      <c r="D36" s="104"/>
      <c r="E36" s="104"/>
      <c r="F36" s="104"/>
      <c r="G36" s="104"/>
      <c r="H36" s="104"/>
      <c r="I36" s="104"/>
      <c r="J36" s="104"/>
      <c r="K36" s="104"/>
      <c r="L36" s="104"/>
      <c r="M36" s="104"/>
      <c r="N36" s="104"/>
      <c r="O36" s="104"/>
      <c r="P36" s="104"/>
      <c r="Q36" s="104"/>
      <c r="R36" s="104"/>
    </row>
  </sheetData>
  <sheetProtection algorithmName="SHA-512" hashValue="O2RwgYqrsXPD/C/waPzbmZxrVBVRKeB2OLK2f/mCisEaONzjZPs4XAzYqI5A7nB4l/uCC6MwrjUHaG+RcR85gA==" saltValue="wNOdJiWoFdjA0kWtJLWWC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0D1066EB-C534-4B85-91B4-E33E82E62A00}"/>
    <hyperlink ref="C29" r:id="rId2" xr:uid="{538A03EE-FBAF-4A63-B884-D1F845BEF323}"/>
    <hyperlink ref="I29" r:id="rId3" xr:uid="{AF90AE82-42B6-4241-8986-8FAE03B8376B}"/>
  </hyperlinks>
  <printOptions horizontalCentered="1"/>
  <pageMargins left="0.70866141732283472" right="0.70866141732283472" top="0.74803149606299213" bottom="0.74803149606299213" header="0.31496062992125984" footer="0.31496062992125984"/>
  <pageSetup paperSize="9" scale="55" orientation="landscape" r:id="rId4"/>
  <headerFooter>
    <oddHeader>&amp;C&amp;"Century Gothic,Pogrubiony"&amp;12&amp;K05-047KARTA MODUŁU&amp;R&amp;G</oddHead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E1_LST!B59</f>
        <v>Moduł E1/11</v>
      </c>
      <c r="B3" s="340"/>
      <c r="C3" s="340"/>
      <c r="D3" s="344" t="str">
        <f>E1_LST!C59</f>
        <v>Moduł specjalnościowy (2) LOGISTYKA-SPEDYCJA-TRANSPORT</v>
      </c>
      <c r="E3" s="345"/>
      <c r="F3" s="345"/>
      <c r="G3" s="345"/>
      <c r="H3" s="345"/>
      <c r="I3" s="346"/>
      <c r="J3" s="3"/>
      <c r="K3" s="3"/>
      <c r="L3" s="4"/>
      <c r="M3" s="4"/>
      <c r="N3" s="4"/>
      <c r="O3" s="4"/>
      <c r="P3" s="4"/>
      <c r="Q3" s="4"/>
      <c r="R3" s="4"/>
    </row>
    <row r="4" spans="1:19" ht="18.75" thickBot="1" x14ac:dyDescent="0.3">
      <c r="A4" s="295" t="s">
        <v>110</v>
      </c>
      <c r="B4" s="295"/>
      <c r="C4" s="295"/>
      <c r="D4" s="341" t="str">
        <f>E1_LST!B60</f>
        <v>Kurs 11.1.</v>
      </c>
      <c r="E4" s="342"/>
      <c r="F4" s="342"/>
      <c r="G4" s="342"/>
      <c r="H4" s="342"/>
      <c r="I4" s="343"/>
      <c r="J4" s="3"/>
      <c r="K4" s="3"/>
      <c r="L4" s="4"/>
      <c r="M4" s="4"/>
      <c r="N4" s="4"/>
      <c r="O4" s="4"/>
      <c r="P4" s="4"/>
      <c r="Q4" s="4"/>
      <c r="R4" s="4"/>
    </row>
    <row r="5" spans="1:19" ht="23.25" thickBot="1" x14ac:dyDescent="0.3">
      <c r="A5" s="296" t="s">
        <v>111</v>
      </c>
      <c r="B5" s="296"/>
      <c r="C5" s="296"/>
      <c r="D5" s="297" t="str">
        <f>E1_LST!C60</f>
        <v>Polityka transportowa z elementami prawa dziedzinowego</v>
      </c>
      <c r="E5" s="297"/>
      <c r="F5" s="297"/>
      <c r="G5" s="297"/>
      <c r="H5" s="297"/>
      <c r="I5" s="297"/>
      <c r="J5" s="297"/>
      <c r="K5" s="297"/>
      <c r="L5" s="298" t="s">
        <v>94</v>
      </c>
      <c r="M5" s="298"/>
      <c r="N5" s="44">
        <f>E1_LST!D60</f>
        <v>5</v>
      </c>
      <c r="O5" s="298" t="s">
        <v>95</v>
      </c>
      <c r="P5" s="298"/>
      <c r="Q5" s="299" t="str">
        <f>E1_LST!F59</f>
        <v>dr M. Lazarek-Janowska</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(11)'!G6</f>
        <v>III</v>
      </c>
      <c r="H7" s="180" t="s">
        <v>99</v>
      </c>
      <c r="I7" s="40">
        <f>'M (11)'!I6</f>
        <v>5</v>
      </c>
      <c r="J7" s="234" t="s">
        <v>384</v>
      </c>
      <c r="K7" s="235"/>
      <c r="L7" s="482" t="s">
        <v>100</v>
      </c>
      <c r="M7" s="483"/>
      <c r="N7" s="7" t="s">
        <v>101</v>
      </c>
      <c r="O7" s="398" t="s">
        <v>102</v>
      </c>
      <c r="P7" s="398"/>
      <c r="Q7" s="306" t="s">
        <v>103</v>
      </c>
      <c r="R7" s="306"/>
      <c r="S7" s="45">
        <f>E1_LST!G60</f>
        <v>30</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809</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299</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810</v>
      </c>
      <c r="C19" s="520"/>
      <c r="D19" s="520"/>
      <c r="E19" s="520"/>
      <c r="F19" s="520"/>
      <c r="G19" s="520"/>
      <c r="H19" s="520"/>
      <c r="I19" s="520"/>
      <c r="J19" s="520"/>
      <c r="K19" s="520"/>
      <c r="L19" s="520"/>
      <c r="M19" s="521"/>
      <c r="N19" s="522" t="s">
        <v>297</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811</v>
      </c>
      <c r="C24" s="520"/>
      <c r="D24" s="520"/>
      <c r="E24" s="520"/>
      <c r="F24" s="520"/>
      <c r="G24" s="520"/>
      <c r="H24" s="520"/>
      <c r="I24" s="520"/>
      <c r="J24" s="520"/>
      <c r="K24" s="520"/>
      <c r="L24" s="520"/>
      <c r="M24" s="521"/>
      <c r="N24" s="522" t="s">
        <v>295</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t="s">
        <v>296</v>
      </c>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customHeight="1" x14ac:dyDescent="0.25">
      <c r="A29" s="301"/>
      <c r="B29" s="519" t="s">
        <v>812</v>
      </c>
      <c r="C29" s="520"/>
      <c r="D29" s="520"/>
      <c r="E29" s="520"/>
      <c r="F29" s="520"/>
      <c r="G29" s="520"/>
      <c r="H29" s="520"/>
      <c r="I29" s="520"/>
      <c r="J29" s="520"/>
      <c r="K29" s="520"/>
      <c r="L29" s="520"/>
      <c r="M29" s="521"/>
      <c r="N29" s="522" t="s">
        <v>304</v>
      </c>
      <c r="O29" s="523"/>
      <c r="P29" s="523"/>
      <c r="Q29" s="523"/>
      <c r="R29" s="523"/>
      <c r="S29" s="524"/>
    </row>
    <row r="30" spans="1:19" ht="15" customHeight="1" x14ac:dyDescent="0.25">
      <c r="A30" s="301"/>
      <c r="B30" s="507"/>
      <c r="C30" s="508"/>
      <c r="D30" s="508"/>
      <c r="E30" s="508"/>
      <c r="F30" s="508"/>
      <c r="G30" s="508"/>
      <c r="H30" s="508"/>
      <c r="I30" s="508"/>
      <c r="J30" s="508"/>
      <c r="K30" s="508"/>
      <c r="L30" s="508"/>
      <c r="M30" s="509"/>
      <c r="N30" s="510" t="s">
        <v>303</v>
      </c>
      <c r="O30" s="511"/>
      <c r="P30" s="511"/>
      <c r="Q30" s="511"/>
      <c r="R30" s="511"/>
      <c r="S30" s="512"/>
    </row>
    <row r="31" spans="1:19" ht="15"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813</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311</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814</v>
      </c>
      <c r="C39" s="520"/>
      <c r="D39" s="520"/>
      <c r="E39" s="520"/>
      <c r="F39" s="520"/>
      <c r="G39" s="520"/>
      <c r="H39" s="520"/>
      <c r="I39" s="520"/>
      <c r="J39" s="520"/>
      <c r="K39" s="520"/>
      <c r="L39" s="520"/>
      <c r="M39" s="521"/>
      <c r="N39" s="522" t="s">
        <v>320</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314</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815</v>
      </c>
      <c r="C44" s="520"/>
      <c r="D44" s="520"/>
      <c r="E44" s="520"/>
      <c r="F44" s="520"/>
      <c r="G44" s="520"/>
      <c r="H44" s="520"/>
      <c r="I44" s="520"/>
      <c r="J44" s="520"/>
      <c r="K44" s="520"/>
      <c r="L44" s="520"/>
      <c r="M44" s="521"/>
      <c r="N44" s="522" t="s">
        <v>314</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816</v>
      </c>
      <c r="C49" s="520"/>
      <c r="D49" s="520"/>
      <c r="E49" s="520"/>
      <c r="F49" s="520"/>
      <c r="G49" s="520"/>
      <c r="H49" s="520"/>
      <c r="I49" s="520"/>
      <c r="J49" s="520"/>
      <c r="K49" s="520"/>
      <c r="L49" s="520"/>
      <c r="M49" s="521"/>
      <c r="N49" s="522" t="s">
        <v>314</v>
      </c>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00" t="s">
        <v>118</v>
      </c>
      <c r="B54" s="507" t="s">
        <v>817</v>
      </c>
      <c r="C54" s="508"/>
      <c r="D54" s="508"/>
      <c r="E54" s="508"/>
      <c r="F54" s="508"/>
      <c r="G54" s="508"/>
      <c r="H54" s="508"/>
      <c r="I54" s="508"/>
      <c r="J54" s="508"/>
      <c r="K54" s="508"/>
      <c r="L54" s="508"/>
      <c r="M54" s="509"/>
      <c r="N54" s="504" t="s">
        <v>324</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818</v>
      </c>
      <c r="C59" s="520"/>
      <c r="D59" s="520"/>
      <c r="E59" s="520"/>
      <c r="F59" s="520"/>
      <c r="G59" s="520"/>
      <c r="H59" s="520"/>
      <c r="I59" s="520"/>
      <c r="J59" s="520"/>
      <c r="K59" s="520"/>
      <c r="L59" s="520"/>
      <c r="M59" s="521"/>
      <c r="N59" s="522" t="s">
        <v>329</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328</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t="s">
        <v>326</v>
      </c>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t="s">
        <v>324</v>
      </c>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819</v>
      </c>
      <c r="C64" s="520"/>
      <c r="D64" s="520"/>
      <c r="E64" s="520"/>
      <c r="F64" s="520"/>
      <c r="G64" s="520"/>
      <c r="H64" s="520"/>
      <c r="I64" s="520"/>
      <c r="J64" s="520"/>
      <c r="K64" s="520"/>
      <c r="L64" s="520"/>
      <c r="M64" s="521"/>
      <c r="N64" s="522" t="s">
        <v>322</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329</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thickBot="1" x14ac:dyDescent="0.3">
      <c r="A68" s="302"/>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E1_LST!G60</f>
        <v>30</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30</v>
      </c>
      <c r="H72" s="349"/>
      <c r="I72" s="350"/>
      <c r="J72" s="334"/>
      <c r="K72" s="358"/>
      <c r="L72" s="531" t="s">
        <v>161</v>
      </c>
      <c r="M72" s="532"/>
      <c r="N72" s="532"/>
      <c r="O72" s="532"/>
      <c r="P72" s="532"/>
      <c r="Q72" s="532"/>
      <c r="R72" s="532"/>
      <c r="S72" s="533"/>
    </row>
    <row r="73" spans="1:19" ht="15" customHeight="1" x14ac:dyDescent="0.25">
      <c r="A73" s="301"/>
      <c r="B73" s="336" t="s">
        <v>124</v>
      </c>
      <c r="C73" s="337"/>
      <c r="D73" s="337"/>
      <c r="E73" s="337"/>
      <c r="F73" s="338"/>
      <c r="G73" s="534">
        <v>28</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158</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165</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174</v>
      </c>
      <c r="M83" s="532"/>
      <c r="N83" s="532"/>
      <c r="O83" s="532"/>
      <c r="P83" s="532"/>
      <c r="Q83" s="532"/>
      <c r="R83" s="532"/>
      <c r="S83" s="533"/>
    </row>
    <row r="84" spans="1:19" ht="15" customHeight="1" x14ac:dyDescent="0.25">
      <c r="A84" s="301"/>
      <c r="B84" s="369" t="s">
        <v>136</v>
      </c>
      <c r="C84" s="370"/>
      <c r="D84" s="370"/>
      <c r="E84" s="370"/>
      <c r="F84" s="371"/>
      <c r="G84" s="366">
        <f>E1_LST!H60</f>
        <v>95</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125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E1_LST!E60</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152</v>
      </c>
      <c r="C90" s="538"/>
      <c r="D90" s="538"/>
      <c r="E90" s="539"/>
      <c r="F90" s="540">
        <v>40</v>
      </c>
      <c r="G90" s="541"/>
      <c r="H90" s="541"/>
      <c r="I90" s="542"/>
      <c r="J90" s="311"/>
      <c r="K90" s="324"/>
      <c r="L90" s="315" t="s">
        <v>293</v>
      </c>
      <c r="M90" s="316"/>
      <c r="N90" s="316"/>
      <c r="O90" s="316"/>
      <c r="P90" s="316"/>
      <c r="Q90" s="316"/>
      <c r="R90" s="316"/>
      <c r="S90" s="317"/>
    </row>
    <row r="91" spans="1:19" ht="15" customHeight="1" x14ac:dyDescent="0.25">
      <c r="A91" s="307"/>
      <c r="B91" s="537" t="s">
        <v>149</v>
      </c>
      <c r="C91" s="538"/>
      <c r="D91" s="538"/>
      <c r="E91" s="539"/>
      <c r="F91" s="540">
        <v>40</v>
      </c>
      <c r="G91" s="541"/>
      <c r="H91" s="541"/>
      <c r="I91" s="542"/>
      <c r="J91" s="311"/>
      <c r="K91" s="324"/>
      <c r="L91" s="315" t="s">
        <v>143</v>
      </c>
      <c r="M91" s="316"/>
      <c r="N91" s="316"/>
      <c r="O91" s="316"/>
      <c r="P91" s="316"/>
      <c r="Q91" s="316"/>
      <c r="R91" s="316"/>
      <c r="S91" s="317"/>
    </row>
    <row r="92" spans="1:19" ht="15" customHeight="1" x14ac:dyDescent="0.25">
      <c r="A92" s="307"/>
      <c r="B92" s="537" t="s">
        <v>179</v>
      </c>
      <c r="C92" s="538"/>
      <c r="D92" s="538"/>
      <c r="E92" s="539"/>
      <c r="F92" s="540">
        <v>20</v>
      </c>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89.75" customHeight="1" x14ac:dyDescent="0.25">
      <c r="A98" s="339"/>
      <c r="B98" s="543" t="s">
        <v>820</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60" customHeight="1" x14ac:dyDescent="0.25">
      <c r="A100" s="339"/>
      <c r="B100" s="543" t="s">
        <v>872</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39.950000000000003" customHeight="1" x14ac:dyDescent="0.25">
      <c r="A102" s="339"/>
      <c r="B102" s="543" t="s">
        <v>821</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Zl4VRp+USOLYtROfYdRfOubcO4QLmnsV9EBfYv/Lel5jlwQCexNPkZIbTE+56qFD3Qc8HhSzkn5e2BQ5UY3IsA==" saltValue="kLLMf98Y9mB9KdrJv7OXs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54:S68" xr:uid="{A9B73D4F-021B-479C-975D-20BE37A8AE07}">
      <formula1>KEK_E1</formula1>
    </dataValidation>
    <dataValidation type="list" allowBlank="1" showInputMessage="1" showErrorMessage="1" sqref="N34:S53" xr:uid="{32A9E916-A6A6-4C78-BBE2-715822913D58}">
      <formula1>KEU_E1</formula1>
    </dataValidation>
    <dataValidation type="list" allowBlank="1" showInputMessage="1" showErrorMessage="1" sqref="N14:S33" xr:uid="{0E5F1992-03AD-4385-99DB-863A6516C9DF}">
      <formula1>KEW_E1</formula1>
    </dataValidation>
  </dataValidations>
  <hyperlinks>
    <hyperlink ref="O13" r:id="rId1" xr:uid="{02F2D685-61F4-4A69-A073-1FF328FCB5FD}"/>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E1_LST!B59</f>
        <v>Moduł E1/11</v>
      </c>
      <c r="B3" s="340"/>
      <c r="C3" s="340"/>
      <c r="D3" s="344" t="str">
        <f>E1_LST!C59</f>
        <v>Moduł specjalnościowy (2) LOGISTYKA-SPEDYCJA-TRANSPORT</v>
      </c>
      <c r="E3" s="345"/>
      <c r="F3" s="345"/>
      <c r="G3" s="345"/>
      <c r="H3" s="345"/>
      <c r="I3" s="346"/>
      <c r="J3" s="3"/>
      <c r="K3" s="3"/>
      <c r="L3" s="4"/>
      <c r="M3" s="4"/>
      <c r="N3" s="4"/>
      <c r="O3" s="4"/>
      <c r="P3" s="4"/>
      <c r="Q3" s="4"/>
      <c r="R3" s="4"/>
    </row>
    <row r="4" spans="1:19" ht="18.75" thickBot="1" x14ac:dyDescent="0.3">
      <c r="A4" s="295" t="s">
        <v>110</v>
      </c>
      <c r="B4" s="295"/>
      <c r="C4" s="295"/>
      <c r="D4" s="341" t="str">
        <f>E1_LST!B61</f>
        <v>Kurs 11.2.</v>
      </c>
      <c r="E4" s="342"/>
      <c r="F4" s="342"/>
      <c r="G4" s="342"/>
      <c r="H4" s="342"/>
      <c r="I4" s="343"/>
      <c r="J4" s="3"/>
      <c r="K4" s="3"/>
      <c r="L4" s="4"/>
      <c r="M4" s="4"/>
      <c r="N4" s="4"/>
      <c r="O4" s="4"/>
      <c r="P4" s="4"/>
      <c r="Q4" s="4"/>
      <c r="R4" s="4"/>
    </row>
    <row r="5" spans="1:19" ht="23.25" thickBot="1" x14ac:dyDescent="0.3">
      <c r="A5" s="296" t="s">
        <v>111</v>
      </c>
      <c r="B5" s="296"/>
      <c r="C5" s="296"/>
      <c r="D5" s="297" t="str">
        <f>E1_LST!C61</f>
        <v>Logistyka międzynarodowa</v>
      </c>
      <c r="E5" s="297"/>
      <c r="F5" s="297"/>
      <c r="G5" s="297"/>
      <c r="H5" s="297"/>
      <c r="I5" s="297"/>
      <c r="J5" s="297"/>
      <c r="K5" s="297"/>
      <c r="L5" s="298" t="s">
        <v>94</v>
      </c>
      <c r="M5" s="298"/>
      <c r="N5" s="44">
        <f>E1_LST!D61</f>
        <v>4</v>
      </c>
      <c r="O5" s="298" t="s">
        <v>95</v>
      </c>
      <c r="P5" s="298"/>
      <c r="Q5" s="299" t="str">
        <f>E1_LST!F59</f>
        <v>dr M. Lazarek-Janowska</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(11)'!G6</f>
        <v>III</v>
      </c>
      <c r="H7" s="180" t="s">
        <v>99</v>
      </c>
      <c r="I7" s="40">
        <f>'M (11)'!I6</f>
        <v>5</v>
      </c>
      <c r="J7" s="234" t="s">
        <v>384</v>
      </c>
      <c r="K7" s="235"/>
      <c r="L7" s="482" t="s">
        <v>100</v>
      </c>
      <c r="M7" s="483"/>
      <c r="N7" s="7" t="s">
        <v>101</v>
      </c>
      <c r="O7" s="398" t="s">
        <v>102</v>
      </c>
      <c r="P7" s="398"/>
      <c r="Q7" s="306" t="s">
        <v>103</v>
      </c>
      <c r="R7" s="306"/>
      <c r="S7" s="45">
        <f>E1_LST!G61</f>
        <v>26</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822</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823</v>
      </c>
      <c r="C19" s="520"/>
      <c r="D19" s="520"/>
      <c r="E19" s="520"/>
      <c r="F19" s="520"/>
      <c r="G19" s="520"/>
      <c r="H19" s="520"/>
      <c r="I19" s="520"/>
      <c r="J19" s="520"/>
      <c r="K19" s="520"/>
      <c r="L19" s="520"/>
      <c r="M19" s="521"/>
      <c r="N19" s="522" t="s">
        <v>303</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824</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309</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825</v>
      </c>
      <c r="C39" s="520"/>
      <c r="D39" s="520"/>
      <c r="E39" s="520"/>
      <c r="F39" s="520"/>
      <c r="G39" s="520"/>
      <c r="H39" s="520"/>
      <c r="I39" s="520"/>
      <c r="J39" s="520"/>
      <c r="K39" s="520"/>
      <c r="L39" s="520"/>
      <c r="M39" s="521"/>
      <c r="N39" s="522" t="s">
        <v>310</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313</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thickBot="1" x14ac:dyDescent="0.3">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826</v>
      </c>
      <c r="C54" s="502"/>
      <c r="D54" s="502"/>
      <c r="E54" s="502"/>
      <c r="F54" s="502"/>
      <c r="G54" s="502"/>
      <c r="H54" s="502"/>
      <c r="I54" s="502"/>
      <c r="J54" s="502"/>
      <c r="K54" s="502"/>
      <c r="L54" s="502"/>
      <c r="M54" s="503"/>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324</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827</v>
      </c>
      <c r="C59" s="520"/>
      <c r="D59" s="520"/>
      <c r="E59" s="520"/>
      <c r="F59" s="520"/>
      <c r="G59" s="520"/>
      <c r="H59" s="520"/>
      <c r="I59" s="520"/>
      <c r="J59" s="520"/>
      <c r="K59" s="520"/>
      <c r="L59" s="520"/>
      <c r="M59" s="521"/>
      <c r="N59" s="522" t="s">
        <v>329</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325</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E1_LST!G61</f>
        <v>26</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26</v>
      </c>
      <c r="H72" s="349"/>
      <c r="I72" s="350"/>
      <c r="J72" s="334"/>
      <c r="K72" s="358"/>
      <c r="L72" s="531" t="s">
        <v>161</v>
      </c>
      <c r="M72" s="532"/>
      <c r="N72" s="532"/>
      <c r="O72" s="532"/>
      <c r="P72" s="532"/>
      <c r="Q72" s="532"/>
      <c r="R72" s="532"/>
      <c r="S72" s="533"/>
    </row>
    <row r="73" spans="1:19" ht="15" customHeight="1" x14ac:dyDescent="0.25">
      <c r="A73" s="301"/>
      <c r="B73" s="336" t="s">
        <v>124</v>
      </c>
      <c r="C73" s="337"/>
      <c r="D73" s="337"/>
      <c r="E73" s="337"/>
      <c r="F73" s="338"/>
      <c r="G73" s="534">
        <v>24</v>
      </c>
      <c r="H73" s="535"/>
      <c r="I73" s="536"/>
      <c r="J73" s="334"/>
      <c r="K73" s="358"/>
      <c r="L73" s="531" t="s">
        <v>158</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178</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151</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154</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E1_LST!H61</f>
        <v>74</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100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E1_LST!E61</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176</v>
      </c>
      <c r="C90" s="538"/>
      <c r="D90" s="538"/>
      <c r="E90" s="539"/>
      <c r="F90" s="540">
        <v>30</v>
      </c>
      <c r="G90" s="541"/>
      <c r="H90" s="541"/>
      <c r="I90" s="542"/>
      <c r="J90" s="311"/>
      <c r="K90" s="324"/>
      <c r="L90" s="315" t="s">
        <v>293</v>
      </c>
      <c r="M90" s="316"/>
      <c r="N90" s="316"/>
      <c r="O90" s="316"/>
      <c r="P90" s="316"/>
      <c r="Q90" s="316"/>
      <c r="R90" s="316"/>
      <c r="S90" s="317"/>
    </row>
    <row r="91" spans="1:19" ht="15" customHeight="1" x14ac:dyDescent="0.25">
      <c r="A91" s="307"/>
      <c r="B91" s="537" t="s">
        <v>149</v>
      </c>
      <c r="C91" s="538"/>
      <c r="D91" s="538"/>
      <c r="E91" s="539"/>
      <c r="F91" s="540">
        <v>40</v>
      </c>
      <c r="G91" s="541"/>
      <c r="H91" s="541"/>
      <c r="I91" s="542"/>
      <c r="J91" s="311"/>
      <c r="K91" s="324"/>
      <c r="L91" s="315" t="s">
        <v>143</v>
      </c>
      <c r="M91" s="316"/>
      <c r="N91" s="316"/>
      <c r="O91" s="316"/>
      <c r="P91" s="316"/>
      <c r="Q91" s="316"/>
      <c r="R91" s="316"/>
      <c r="S91" s="317"/>
    </row>
    <row r="92" spans="1:19" ht="15" customHeight="1" x14ac:dyDescent="0.25">
      <c r="A92" s="307"/>
      <c r="B92" s="537" t="s">
        <v>179</v>
      </c>
      <c r="C92" s="538"/>
      <c r="D92" s="538"/>
      <c r="E92" s="539"/>
      <c r="F92" s="540">
        <v>30</v>
      </c>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65.75" customHeight="1" x14ac:dyDescent="0.25">
      <c r="A98" s="339"/>
      <c r="B98" s="543" t="s">
        <v>828</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60" customHeight="1" x14ac:dyDescent="0.25">
      <c r="A100" s="339"/>
      <c r="B100" s="543" t="s">
        <v>829</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60" customHeight="1" x14ac:dyDescent="0.25">
      <c r="A102" s="339"/>
      <c r="B102" s="543" t="s">
        <v>830</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Lldz5g7s/t1sXxIxn2Ee5gLW5RUUGXCXsoPtpLMFnzi5ov9aGM0NxJwKd2D2vnqCBpYCyu4SF/UHp0EHbsgQDA==" saltValue="FhGErI6Orv8O/i+zTxWiD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2D00-000000000000}">
      <formula1>PRAC_STUD</formula1>
    </dataValidation>
    <dataValidation type="list" allowBlank="1" showInputMessage="1" showErrorMessage="1" sqref="L72:L79" xr:uid="{00000000-0002-0000-2D00-000001000000}">
      <formula1>METODY</formula1>
    </dataValidation>
    <dataValidation type="list" allowBlank="1" showInputMessage="1" showErrorMessage="1" sqref="L7" xr:uid="{00000000-0002-0000-2D00-000002000000}">
      <formula1>STATUS</formula1>
    </dataValidation>
    <dataValidation type="list" allowBlank="1" showInputMessage="1" showErrorMessage="1" sqref="B90:E94" xr:uid="{00000000-0002-0000-2D00-000003000000}">
      <formula1>ZAL</formula1>
    </dataValidation>
    <dataValidation type="list" allowBlank="1" showInputMessage="1" showErrorMessage="1" sqref="N54:S68" xr:uid="{00000000-0002-0000-2D00-000004000000}">
      <formula1>KEK_E1</formula1>
    </dataValidation>
    <dataValidation type="list" allowBlank="1" showInputMessage="1" showErrorMessage="1" sqref="N34:S53" xr:uid="{00000000-0002-0000-2D00-000005000000}">
      <formula1>KEU_E1</formula1>
    </dataValidation>
    <dataValidation type="list" allowBlank="1" showInputMessage="1" showErrorMessage="1" sqref="N14:S33" xr:uid="{00000000-0002-0000-2D00-000006000000}">
      <formula1>KEW_E1</formula1>
    </dataValidation>
  </dataValidations>
  <hyperlinks>
    <hyperlink ref="O13" r:id="rId1" xr:uid="{D02506D7-A26A-4A12-9E24-C0EE681B0C1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E1_LST!B59</f>
        <v>Moduł E1/11</v>
      </c>
      <c r="B3" s="340"/>
      <c r="C3" s="340"/>
      <c r="D3" s="344" t="str">
        <f>E1_LST!C59</f>
        <v>Moduł specjalnościowy (2) LOGISTYKA-SPEDYCJA-TRANSPORT</v>
      </c>
      <c r="E3" s="345"/>
      <c r="F3" s="345"/>
      <c r="G3" s="345"/>
      <c r="H3" s="345"/>
      <c r="I3" s="346"/>
      <c r="J3" s="3"/>
      <c r="K3" s="3"/>
      <c r="L3" s="4"/>
      <c r="M3" s="4"/>
      <c r="N3" s="4"/>
      <c r="O3" s="4"/>
      <c r="P3" s="4"/>
      <c r="Q3" s="4"/>
      <c r="R3" s="4"/>
    </row>
    <row r="4" spans="1:19" ht="18.75" thickBot="1" x14ac:dyDescent="0.3">
      <c r="A4" s="295" t="s">
        <v>110</v>
      </c>
      <c r="B4" s="295"/>
      <c r="C4" s="295"/>
      <c r="D4" s="341" t="str">
        <f>E1_LST!B62</f>
        <v>Kurs 11.3.</v>
      </c>
      <c r="E4" s="342"/>
      <c r="F4" s="342"/>
      <c r="G4" s="342"/>
      <c r="H4" s="342"/>
      <c r="I4" s="343"/>
      <c r="J4" s="3"/>
      <c r="K4" s="3"/>
      <c r="L4" s="4"/>
      <c r="M4" s="4"/>
      <c r="N4" s="4"/>
      <c r="O4" s="4"/>
      <c r="P4" s="4"/>
      <c r="Q4" s="4"/>
      <c r="R4" s="4"/>
    </row>
    <row r="5" spans="1:19" ht="23.25" thickBot="1" x14ac:dyDescent="0.3">
      <c r="A5" s="296" t="s">
        <v>111</v>
      </c>
      <c r="B5" s="296"/>
      <c r="C5" s="296"/>
      <c r="D5" s="297" t="str">
        <f>E1_LST!C62</f>
        <v>Infrastruktura logistyczna i gospodarka magazynowa</v>
      </c>
      <c r="E5" s="297"/>
      <c r="F5" s="297"/>
      <c r="G5" s="297"/>
      <c r="H5" s="297"/>
      <c r="I5" s="297"/>
      <c r="J5" s="297"/>
      <c r="K5" s="297"/>
      <c r="L5" s="298" t="s">
        <v>94</v>
      </c>
      <c r="M5" s="298"/>
      <c r="N5" s="44">
        <f>E1_LST!D62</f>
        <v>5</v>
      </c>
      <c r="O5" s="298" t="s">
        <v>95</v>
      </c>
      <c r="P5" s="298"/>
      <c r="Q5" s="299" t="str">
        <f>E1_LST!F59</f>
        <v>dr M. Lazarek-Janowska</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(11)'!G6</f>
        <v>III</v>
      </c>
      <c r="H7" s="180" t="s">
        <v>99</v>
      </c>
      <c r="I7" s="40">
        <f>'M (11)'!I6</f>
        <v>5</v>
      </c>
      <c r="J7" s="234" t="s">
        <v>384</v>
      </c>
      <c r="K7" s="235"/>
      <c r="L7" s="482" t="s">
        <v>100</v>
      </c>
      <c r="M7" s="483"/>
      <c r="N7" s="7" t="s">
        <v>101</v>
      </c>
      <c r="O7" s="398" t="s">
        <v>102</v>
      </c>
      <c r="P7" s="398"/>
      <c r="Q7" s="306" t="s">
        <v>103</v>
      </c>
      <c r="R7" s="306"/>
      <c r="S7" s="45">
        <f>E1_LST!G62</f>
        <v>30</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831</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303</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832</v>
      </c>
      <c r="C19" s="520"/>
      <c r="D19" s="520"/>
      <c r="E19" s="520"/>
      <c r="F19" s="520"/>
      <c r="G19" s="520"/>
      <c r="H19" s="520"/>
      <c r="I19" s="520"/>
      <c r="J19" s="520"/>
      <c r="K19" s="520"/>
      <c r="L19" s="520"/>
      <c r="M19" s="521"/>
      <c r="N19" s="522" t="s">
        <v>295</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833</v>
      </c>
      <c r="C34" s="502"/>
      <c r="D34" s="502"/>
      <c r="E34" s="502"/>
      <c r="F34" s="502"/>
      <c r="G34" s="502"/>
      <c r="H34" s="502"/>
      <c r="I34" s="502"/>
      <c r="J34" s="502"/>
      <c r="K34" s="502"/>
      <c r="L34" s="502"/>
      <c r="M34" s="503"/>
      <c r="N34" s="504" t="s">
        <v>314</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834</v>
      </c>
      <c r="C39" s="520"/>
      <c r="D39" s="520"/>
      <c r="E39" s="520"/>
      <c r="F39" s="520"/>
      <c r="G39" s="520"/>
      <c r="H39" s="520"/>
      <c r="I39" s="520"/>
      <c r="J39" s="520"/>
      <c r="K39" s="520"/>
      <c r="L39" s="520"/>
      <c r="M39" s="521"/>
      <c r="N39" s="522" t="s">
        <v>309</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314</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thickBot="1" x14ac:dyDescent="0.3">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835</v>
      </c>
      <c r="C54" s="502"/>
      <c r="D54" s="502"/>
      <c r="E54" s="502"/>
      <c r="F54" s="502"/>
      <c r="G54" s="502"/>
      <c r="H54" s="502"/>
      <c r="I54" s="502"/>
      <c r="J54" s="502"/>
      <c r="K54" s="502"/>
      <c r="L54" s="502"/>
      <c r="M54" s="503"/>
      <c r="N54" s="504" t="s">
        <v>325</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329</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E1_LST!G62</f>
        <v>30</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30</v>
      </c>
      <c r="H72" s="349"/>
      <c r="I72" s="350"/>
      <c r="J72" s="334"/>
      <c r="K72" s="358"/>
      <c r="L72" s="531" t="s">
        <v>155</v>
      </c>
      <c r="M72" s="532"/>
      <c r="N72" s="532"/>
      <c r="O72" s="532"/>
      <c r="P72" s="532"/>
      <c r="Q72" s="532"/>
      <c r="R72" s="532"/>
      <c r="S72" s="533"/>
    </row>
    <row r="73" spans="1:19" ht="15" customHeight="1" x14ac:dyDescent="0.25">
      <c r="A73" s="301"/>
      <c r="B73" s="336" t="s">
        <v>124</v>
      </c>
      <c r="C73" s="337"/>
      <c r="D73" s="337"/>
      <c r="E73" s="337"/>
      <c r="F73" s="338"/>
      <c r="G73" s="534">
        <v>28</v>
      </c>
      <c r="H73" s="535"/>
      <c r="I73" s="536"/>
      <c r="J73" s="334"/>
      <c r="K73" s="358"/>
      <c r="L73" s="531" t="s">
        <v>161</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165</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167</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345</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E1_LST!H62</f>
        <v>95</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125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E1_LST!E62</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176</v>
      </c>
      <c r="C90" s="538"/>
      <c r="D90" s="538"/>
      <c r="E90" s="539"/>
      <c r="F90" s="540">
        <v>50</v>
      </c>
      <c r="G90" s="541"/>
      <c r="H90" s="541"/>
      <c r="I90" s="542"/>
      <c r="J90" s="311"/>
      <c r="K90" s="324"/>
      <c r="L90" s="315" t="s">
        <v>293</v>
      </c>
      <c r="M90" s="316"/>
      <c r="N90" s="316"/>
      <c r="O90" s="316"/>
      <c r="P90" s="316"/>
      <c r="Q90" s="316"/>
      <c r="R90" s="316"/>
      <c r="S90" s="317"/>
    </row>
    <row r="91" spans="1:19" ht="15" customHeight="1" x14ac:dyDescent="0.25">
      <c r="A91" s="307"/>
      <c r="B91" s="537" t="s">
        <v>149</v>
      </c>
      <c r="C91" s="538"/>
      <c r="D91" s="538"/>
      <c r="E91" s="539"/>
      <c r="F91" s="540">
        <v>50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92.25" customHeight="1" x14ac:dyDescent="0.25">
      <c r="A98" s="339"/>
      <c r="B98" s="543" t="s">
        <v>836</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39.950000000000003" customHeight="1" x14ac:dyDescent="0.25">
      <c r="A100" s="339"/>
      <c r="B100" s="543" t="s">
        <v>837</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60" customHeight="1" x14ac:dyDescent="0.25">
      <c r="A102" s="339"/>
      <c r="B102" s="543" t="s">
        <v>838</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Ti4sG3xHBOAQhPKu6taVhldabVSdaOyg9BjhWj/rFQcRgXkAScHWmIyUPrCkGZV+L843yu7fBqGqFR1JPeMRUA==" saltValue="QoCvZJVwjBIAT0YXIgwYz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54:S68" xr:uid="{00000000-0002-0000-2E00-000004000000}">
      <formula1>KEK_E1</formula1>
    </dataValidation>
    <dataValidation type="list" allowBlank="1" showInputMessage="1" showErrorMessage="1" sqref="N34:S53" xr:uid="{00000000-0002-0000-2E00-000005000000}">
      <formula1>KEU_E1</formula1>
    </dataValidation>
    <dataValidation type="list" allowBlank="1" showInputMessage="1" showErrorMessage="1" sqref="N14:S33" xr:uid="{00000000-0002-0000-2E00-000006000000}">
      <formula1>KEW_E1</formula1>
    </dataValidation>
  </dataValidations>
  <hyperlinks>
    <hyperlink ref="O13" r:id="rId1" xr:uid="{6AC64032-98FF-4D7C-BB5D-3092DEB0555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D5D5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E1_LST!B63</f>
        <v>Moduł E1/12</v>
      </c>
      <c r="D3" s="224"/>
      <c r="E3" s="224"/>
      <c r="F3" s="225"/>
      <c r="G3" s="3"/>
      <c r="H3" s="3"/>
      <c r="I3" s="3"/>
      <c r="J3" s="3"/>
      <c r="K3" s="3"/>
      <c r="L3" s="4"/>
      <c r="M3" s="4"/>
      <c r="N3" s="4"/>
      <c r="O3" s="4"/>
      <c r="P3" s="4"/>
      <c r="Q3" s="4"/>
    </row>
    <row r="4" spans="1:19" s="469" customFormat="1" ht="39.75" customHeight="1" thickBot="1" x14ac:dyDescent="0.3">
      <c r="A4" s="222" t="s">
        <v>93</v>
      </c>
      <c r="B4" s="222"/>
      <c r="C4" s="212" t="str">
        <f>E1_LST!C63</f>
        <v>Moduł aktywności praktycznej (1)</v>
      </c>
      <c r="D4" s="213"/>
      <c r="E4" s="213"/>
      <c r="F4" s="213"/>
      <c r="G4" s="213"/>
      <c r="H4" s="213"/>
      <c r="I4" s="213"/>
      <c r="J4" s="214"/>
      <c r="K4" s="217" t="s">
        <v>94</v>
      </c>
      <c r="L4" s="217"/>
      <c r="M4" s="181">
        <f>E1_LST!D63</f>
        <v>2</v>
      </c>
      <c r="N4" s="215" t="s">
        <v>95</v>
      </c>
      <c r="O4" s="216"/>
      <c r="P4" s="209" t="str">
        <f>E1_LST!F63</f>
        <v>dr R. Nowak-Lewandowska</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347</v>
      </c>
      <c r="H6" s="179" t="s">
        <v>99</v>
      </c>
      <c r="I6" s="40">
        <v>5</v>
      </c>
      <c r="J6" s="7" t="s">
        <v>291</v>
      </c>
      <c r="K6" s="471" t="s">
        <v>100</v>
      </c>
      <c r="L6" s="471"/>
      <c r="M6" s="233" t="s">
        <v>101</v>
      </c>
      <c r="N6" s="233"/>
      <c r="O6" s="181" t="s">
        <v>102</v>
      </c>
      <c r="P6" s="234" t="s">
        <v>103</v>
      </c>
      <c r="Q6" s="235"/>
      <c r="R6" s="181">
        <f>E1_LST!G63</f>
        <v>40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t="s">
        <v>421</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422</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27.5" customHeight="1" thickBot="1" x14ac:dyDescent="0.3">
      <c r="A22" s="479" t="s">
        <v>725</v>
      </c>
      <c r="B22" s="480"/>
      <c r="C22" s="480"/>
      <c r="D22" s="480"/>
      <c r="E22" s="480"/>
      <c r="F22" s="480" t="s">
        <v>726</v>
      </c>
      <c r="G22" s="480"/>
      <c r="H22" s="480"/>
      <c r="I22" s="480"/>
      <c r="J22" s="480"/>
      <c r="K22" s="480"/>
      <c r="L22" s="480" t="s">
        <v>727</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E1_LST!B63</f>
        <v>Moduł E1/12</v>
      </c>
      <c r="C26" s="260"/>
      <c r="D26" s="33" t="str">
        <f>E1_LST!B64</f>
        <v>Kurs 12.1.</v>
      </c>
      <c r="E26" s="103"/>
      <c r="F26" s="267"/>
      <c r="G26" s="268"/>
      <c r="H26" s="275"/>
      <c r="I26" s="276"/>
      <c r="J26" s="34"/>
      <c r="K26" s="283"/>
      <c r="L26" s="284"/>
      <c r="M26" s="283"/>
      <c r="N26" s="284"/>
      <c r="O26" s="285"/>
      <c r="P26" s="286"/>
      <c r="Q26" s="285"/>
      <c r="R26" s="287"/>
    </row>
    <row r="27" spans="1:19" s="104" customFormat="1" ht="59.25" customHeight="1" x14ac:dyDescent="0.25">
      <c r="A27" s="129" t="s">
        <v>111</v>
      </c>
      <c r="B27" s="379" t="str">
        <f>E1_LST!C64</f>
        <v>Aktywności dodatkowe z katalogu aktywności</v>
      </c>
      <c r="C27" s="380"/>
      <c r="D27" s="381"/>
      <c r="E27" s="382"/>
      <c r="F27" s="383"/>
      <c r="G27" s="384"/>
      <c r="H27" s="385"/>
      <c r="I27" s="386"/>
      <c r="J27" s="387"/>
      <c r="K27" s="388"/>
      <c r="L27" s="389"/>
      <c r="M27" s="389"/>
      <c r="N27" s="390"/>
      <c r="O27" s="391"/>
      <c r="P27" s="392"/>
      <c r="Q27" s="392"/>
      <c r="R27" s="393"/>
    </row>
    <row r="28" spans="1:19" s="104" customFormat="1" ht="30" customHeight="1" thickBot="1" x14ac:dyDescent="0.3">
      <c r="A28" s="39" t="s">
        <v>112</v>
      </c>
      <c r="B28" s="261">
        <f>E1_LST!D64</f>
        <v>2</v>
      </c>
      <c r="C28" s="262"/>
      <c r="D28" s="263"/>
      <c r="E28" s="272"/>
      <c r="F28" s="273"/>
      <c r="G28" s="274"/>
      <c r="H28" s="280"/>
      <c r="I28" s="281"/>
      <c r="J28" s="282"/>
      <c r="K28" s="226"/>
      <c r="L28" s="227"/>
      <c r="M28" s="227"/>
      <c r="N28" s="228"/>
      <c r="O28" s="229"/>
      <c r="P28" s="230"/>
      <c r="Q28" s="230"/>
      <c r="R28" s="231"/>
    </row>
    <row r="29" spans="1:19" s="104" customFormat="1" ht="34.5" hidden="1" customHeight="1" thickBot="1" x14ac:dyDescent="0.3">
      <c r="A29" s="156"/>
      <c r="B29" s="157"/>
      <c r="C29" s="158" t="s">
        <v>452</v>
      </c>
      <c r="D29" s="159"/>
      <c r="E29" s="160"/>
      <c r="F29" s="161"/>
      <c r="G29" s="162"/>
      <c r="H29" s="163"/>
      <c r="I29" s="164"/>
      <c r="J29" s="165"/>
      <c r="K29" s="166"/>
      <c r="L29" s="167"/>
      <c r="M29" s="168"/>
      <c r="N29" s="169"/>
      <c r="O29" s="170"/>
      <c r="P29" s="171"/>
      <c r="Q29" s="172"/>
      <c r="R29" s="173"/>
    </row>
  </sheetData>
  <sheetProtection algorithmName="SHA-512" hashValue="ltBdXaWfoPJ6swMYuVOivxxu5dC7pw2aJSm3nAyUKdCS6V4trlcWkY/7bRPjWZvHjVyZn669gy0NFbrIheKs6g==" saltValue="DnADJp9WaV4QYlkgdCs/P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1" xr:uid="{6A01DE79-9AAC-4BDC-8B25-0A73A3D22CC9}"/>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E1_LST!B63</f>
        <v>Moduł E1/12</v>
      </c>
      <c r="B3" s="340"/>
      <c r="C3" s="340"/>
      <c r="D3" s="344" t="str">
        <f>E1_LST!C63</f>
        <v>Moduł aktywności praktycznej (1)</v>
      </c>
      <c r="E3" s="345"/>
      <c r="F3" s="345"/>
      <c r="G3" s="345"/>
      <c r="H3" s="345"/>
      <c r="I3" s="346"/>
      <c r="J3" s="3"/>
      <c r="K3" s="3"/>
      <c r="L3" s="4"/>
      <c r="M3" s="4"/>
      <c r="N3" s="4"/>
      <c r="O3" s="4"/>
      <c r="P3" s="4"/>
      <c r="Q3" s="4"/>
      <c r="R3" s="4"/>
    </row>
    <row r="4" spans="1:19" ht="18.75" thickBot="1" x14ac:dyDescent="0.3">
      <c r="A4" s="295" t="s">
        <v>110</v>
      </c>
      <c r="B4" s="295"/>
      <c r="C4" s="295"/>
      <c r="D4" s="341" t="str">
        <f>E1_LST!B64</f>
        <v>Kurs 12.1.</v>
      </c>
      <c r="E4" s="342"/>
      <c r="F4" s="342"/>
      <c r="G4" s="342"/>
      <c r="H4" s="342"/>
      <c r="I4" s="343"/>
      <c r="J4" s="3"/>
      <c r="K4" s="3"/>
      <c r="L4" s="4"/>
      <c r="M4" s="4"/>
      <c r="N4" s="4"/>
      <c r="O4" s="4"/>
      <c r="P4" s="4"/>
      <c r="Q4" s="4"/>
      <c r="R4" s="4"/>
    </row>
    <row r="5" spans="1:19" ht="23.25" thickBot="1" x14ac:dyDescent="0.3">
      <c r="A5" s="296" t="s">
        <v>111</v>
      </c>
      <c r="B5" s="296"/>
      <c r="C5" s="296"/>
      <c r="D5" s="297" t="str">
        <f>E1_LST!C64</f>
        <v>Aktywności dodatkowe z katalogu aktywności</v>
      </c>
      <c r="E5" s="297"/>
      <c r="F5" s="297"/>
      <c r="G5" s="297"/>
      <c r="H5" s="297"/>
      <c r="I5" s="297"/>
      <c r="J5" s="297"/>
      <c r="K5" s="297"/>
      <c r="L5" s="298" t="s">
        <v>94</v>
      </c>
      <c r="M5" s="298"/>
      <c r="N5" s="44">
        <f>E1_LST!D64</f>
        <v>2</v>
      </c>
      <c r="O5" s="298" t="s">
        <v>95</v>
      </c>
      <c r="P5" s="298"/>
      <c r="Q5" s="398" t="str">
        <f>E1_LST!F63</f>
        <v>dr R. Nowak-Lewandowska</v>
      </c>
      <c r="R5" s="398"/>
      <c r="S5" s="398"/>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(12)'!G6</f>
        <v>III</v>
      </c>
      <c r="H7" s="180" t="s">
        <v>99</v>
      </c>
      <c r="I7" s="40">
        <f>'M (12)'!I6</f>
        <v>5</v>
      </c>
      <c r="J7" s="234" t="s">
        <v>384</v>
      </c>
      <c r="K7" s="235"/>
      <c r="L7" s="482" t="s">
        <v>100</v>
      </c>
      <c r="M7" s="483"/>
      <c r="N7" s="7" t="s">
        <v>101</v>
      </c>
      <c r="O7" s="398" t="s">
        <v>102</v>
      </c>
      <c r="P7" s="398"/>
      <c r="Q7" s="306" t="s">
        <v>103</v>
      </c>
      <c r="R7" s="306"/>
      <c r="S7" s="45">
        <f>E1_LST!G64</f>
        <v>40</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686</v>
      </c>
      <c r="C14" s="502"/>
      <c r="D14" s="502"/>
      <c r="E14" s="502"/>
      <c r="F14" s="502"/>
      <c r="G14" s="502"/>
      <c r="H14" s="502"/>
      <c r="I14" s="502"/>
      <c r="J14" s="502"/>
      <c r="K14" s="502"/>
      <c r="L14" s="502"/>
      <c r="M14" s="503"/>
      <c r="N14" s="504" t="s">
        <v>296</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304</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687</v>
      </c>
      <c r="C19" s="520"/>
      <c r="D19" s="520"/>
      <c r="E19" s="520"/>
      <c r="F19" s="520"/>
      <c r="G19" s="520"/>
      <c r="H19" s="520"/>
      <c r="I19" s="520"/>
      <c r="J19" s="520"/>
      <c r="K19" s="520"/>
      <c r="L19" s="520"/>
      <c r="M19" s="521"/>
      <c r="N19" s="522" t="s">
        <v>296</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299</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t="s">
        <v>304</v>
      </c>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688</v>
      </c>
      <c r="C34" s="502"/>
      <c r="D34" s="502"/>
      <c r="E34" s="502"/>
      <c r="F34" s="502"/>
      <c r="G34" s="502"/>
      <c r="H34" s="502"/>
      <c r="I34" s="502"/>
      <c r="J34" s="502"/>
      <c r="K34" s="502"/>
      <c r="L34" s="502"/>
      <c r="M34" s="503"/>
      <c r="N34" s="504" t="s">
        <v>316</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320</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728</v>
      </c>
      <c r="C39" s="520"/>
      <c r="D39" s="520"/>
      <c r="E39" s="520"/>
      <c r="F39" s="520"/>
      <c r="G39" s="520"/>
      <c r="H39" s="520"/>
      <c r="I39" s="520"/>
      <c r="J39" s="520"/>
      <c r="K39" s="520"/>
      <c r="L39" s="520"/>
      <c r="M39" s="521"/>
      <c r="N39" s="522" t="s">
        <v>308</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318</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729</v>
      </c>
      <c r="C44" s="520"/>
      <c r="D44" s="520"/>
      <c r="E44" s="520"/>
      <c r="F44" s="520"/>
      <c r="G44" s="520"/>
      <c r="H44" s="520"/>
      <c r="I44" s="520"/>
      <c r="J44" s="520"/>
      <c r="K44" s="520"/>
      <c r="L44" s="520"/>
      <c r="M44" s="521"/>
      <c r="N44" s="522" t="s">
        <v>320</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thickBot="1" x14ac:dyDescent="0.3">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689</v>
      </c>
      <c r="C54" s="502"/>
      <c r="D54" s="502"/>
      <c r="E54" s="502"/>
      <c r="F54" s="502"/>
      <c r="G54" s="502"/>
      <c r="H54" s="502"/>
      <c r="I54" s="502"/>
      <c r="J54" s="502"/>
      <c r="K54" s="502"/>
      <c r="L54" s="502"/>
      <c r="M54" s="503"/>
      <c r="N54" s="504" t="s">
        <v>325</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326</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690</v>
      </c>
      <c r="C59" s="520"/>
      <c r="D59" s="520"/>
      <c r="E59" s="520"/>
      <c r="F59" s="520"/>
      <c r="G59" s="520"/>
      <c r="H59" s="520"/>
      <c r="I59" s="520"/>
      <c r="J59" s="520"/>
      <c r="K59" s="520"/>
      <c r="L59" s="520"/>
      <c r="M59" s="521"/>
      <c r="N59" s="522" t="s">
        <v>326</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332</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E1_LST!G64</f>
        <v>40</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40</v>
      </c>
      <c r="H72" s="349"/>
      <c r="I72" s="350"/>
      <c r="J72" s="334"/>
      <c r="K72" s="358"/>
      <c r="L72" s="531" t="s">
        <v>151</v>
      </c>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t="s">
        <v>158</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169</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185</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v>40</v>
      </c>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345</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E1_LST!H64</f>
        <v>10</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50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E1_LST!E64</f>
        <v>zal. bez oceny</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170</v>
      </c>
      <c r="C90" s="538"/>
      <c r="D90" s="538"/>
      <c r="E90" s="539"/>
      <c r="F90" s="540">
        <v>10</v>
      </c>
      <c r="G90" s="541"/>
      <c r="H90" s="541"/>
      <c r="I90" s="542"/>
      <c r="J90" s="311"/>
      <c r="K90" s="324"/>
      <c r="L90" s="315" t="s">
        <v>293</v>
      </c>
      <c r="M90" s="316"/>
      <c r="N90" s="316"/>
      <c r="O90" s="316"/>
      <c r="P90" s="316"/>
      <c r="Q90" s="316"/>
      <c r="R90" s="316"/>
      <c r="S90" s="317"/>
    </row>
    <row r="91" spans="1:19" ht="15" customHeight="1" x14ac:dyDescent="0.25">
      <c r="A91" s="307"/>
      <c r="B91" s="537" t="s">
        <v>179</v>
      </c>
      <c r="C91" s="538"/>
      <c r="D91" s="538"/>
      <c r="E91" s="539"/>
      <c r="F91" s="540">
        <v>90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62.75" customHeight="1" x14ac:dyDescent="0.25">
      <c r="A98" s="339"/>
      <c r="B98" s="543" t="s">
        <v>520</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49.5" customHeight="1" x14ac:dyDescent="0.25">
      <c r="A100" s="339"/>
      <c r="B100" s="543" t="s">
        <v>401</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45.75" customHeight="1" x14ac:dyDescent="0.25">
      <c r="A102" s="339"/>
      <c r="B102" s="543"/>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8rRsBmgXww4Lb4elUkN8MIsHWswedlzq8d65hkfO4vilpyg04CDxjvWosgjAk4IobYdYeGIziMZnks3cGmCD5w==" saltValue="XUXM3ou/1o/V/EhYT/FQ4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000-000000000000}">
      <formula1>PRAC_STUD</formula1>
    </dataValidation>
    <dataValidation type="list" allowBlank="1" showInputMessage="1" showErrorMessage="1" sqref="L72:L79" xr:uid="{00000000-0002-0000-3000-000001000000}">
      <formula1>METODY</formula1>
    </dataValidation>
    <dataValidation type="list" allowBlank="1" showInputMessage="1" showErrorMessage="1" sqref="L7" xr:uid="{00000000-0002-0000-3000-000002000000}">
      <formula1>STATUS</formula1>
    </dataValidation>
    <dataValidation type="list" allowBlank="1" showInputMessage="1" showErrorMessage="1" sqref="B90:E94" xr:uid="{00000000-0002-0000-3000-000003000000}">
      <formula1>ZAL</formula1>
    </dataValidation>
    <dataValidation type="list" allowBlank="1" showInputMessage="1" showErrorMessage="1" sqref="N54:S68" xr:uid="{00000000-0002-0000-3000-000004000000}">
      <formula1>KEK_E1</formula1>
    </dataValidation>
    <dataValidation type="list" allowBlank="1" showInputMessage="1" showErrorMessage="1" sqref="N34:S53" xr:uid="{00000000-0002-0000-3000-000005000000}">
      <formula1>KEU_E1</formula1>
    </dataValidation>
    <dataValidation type="list" allowBlank="1" showInputMessage="1" showErrorMessage="1" sqref="N14:S33" xr:uid="{00000000-0002-0000-3000-000006000000}">
      <formula1>KEW_E1</formula1>
    </dataValidation>
  </dataValidations>
  <hyperlinks>
    <hyperlink ref="O13" r:id="rId1" xr:uid="{354AF266-A415-4785-A134-1DFE99252CA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E1_LST!B10</f>
        <v>Moduł E1/1</v>
      </c>
      <c r="B3" s="340"/>
      <c r="C3" s="340"/>
      <c r="D3" s="344" t="str">
        <f>E1_LST!C10</f>
        <v>Biznes w działaniu</v>
      </c>
      <c r="E3" s="345"/>
      <c r="F3" s="345"/>
      <c r="G3" s="345"/>
      <c r="H3" s="345"/>
      <c r="I3" s="346"/>
      <c r="J3" s="3"/>
      <c r="K3" s="3"/>
      <c r="L3" s="4"/>
      <c r="M3" s="4"/>
      <c r="N3" s="4"/>
      <c r="O3" s="4"/>
      <c r="P3" s="4"/>
      <c r="Q3" s="4"/>
      <c r="R3" s="4"/>
    </row>
    <row r="4" spans="1:19" ht="18.75" thickBot="1" x14ac:dyDescent="0.3">
      <c r="A4" s="295" t="s">
        <v>110</v>
      </c>
      <c r="B4" s="295"/>
      <c r="C4" s="295"/>
      <c r="D4" s="341" t="str">
        <f>E1_LST!B13</f>
        <v>Kurs 1.3.</v>
      </c>
      <c r="E4" s="342"/>
      <c r="F4" s="342"/>
      <c r="G4" s="342"/>
      <c r="H4" s="342"/>
      <c r="I4" s="343"/>
      <c r="J4" s="3"/>
      <c r="K4" s="3"/>
      <c r="L4" s="4"/>
      <c r="M4" s="4"/>
      <c r="N4" s="4"/>
      <c r="O4" s="4"/>
      <c r="P4" s="4"/>
      <c r="Q4" s="4"/>
      <c r="R4" s="4"/>
    </row>
    <row r="5" spans="1:19" ht="23.25" thickBot="1" x14ac:dyDescent="0.3">
      <c r="A5" s="296" t="s">
        <v>111</v>
      </c>
      <c r="B5" s="296"/>
      <c r="C5" s="296"/>
      <c r="D5" s="297" t="str">
        <f>E1_LST!C13</f>
        <v>Realne problemy ekonomii - warsztat</v>
      </c>
      <c r="E5" s="297"/>
      <c r="F5" s="297"/>
      <c r="G5" s="297"/>
      <c r="H5" s="297"/>
      <c r="I5" s="297"/>
      <c r="J5" s="297"/>
      <c r="K5" s="297"/>
      <c r="L5" s="298" t="s">
        <v>94</v>
      </c>
      <c r="M5" s="298"/>
      <c r="N5" s="44">
        <f>E1_LST!D13</f>
        <v>2</v>
      </c>
      <c r="O5" s="298" t="s">
        <v>95</v>
      </c>
      <c r="P5" s="298"/>
      <c r="Q5" s="299" t="str">
        <f>E1_LST!F10</f>
        <v>prof. A. Zelek</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(1)'!G6</f>
        <v>I</v>
      </c>
      <c r="H7" s="180" t="s">
        <v>99</v>
      </c>
      <c r="I7" s="40">
        <f>'M (1)'!I6</f>
        <v>1</v>
      </c>
      <c r="J7" s="234" t="s">
        <v>384</v>
      </c>
      <c r="K7" s="235"/>
      <c r="L7" s="482" t="s">
        <v>100</v>
      </c>
      <c r="M7" s="483"/>
      <c r="N7" s="7" t="s">
        <v>101</v>
      </c>
      <c r="O7" s="398" t="s">
        <v>102</v>
      </c>
      <c r="P7" s="398"/>
      <c r="Q7" s="306" t="s">
        <v>103</v>
      </c>
      <c r="R7" s="306"/>
      <c r="S7" s="45">
        <f>E1_LST!G13</f>
        <v>12</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542</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296</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t="s">
        <v>297</v>
      </c>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543</v>
      </c>
      <c r="C19" s="520"/>
      <c r="D19" s="520"/>
      <c r="E19" s="520"/>
      <c r="F19" s="520"/>
      <c r="G19" s="520"/>
      <c r="H19" s="520"/>
      <c r="I19" s="520"/>
      <c r="J19" s="520"/>
      <c r="K19" s="520"/>
      <c r="L19" s="520"/>
      <c r="M19" s="521"/>
      <c r="N19" s="522" t="s">
        <v>295</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296</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t="s">
        <v>297</v>
      </c>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544</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315</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c r="C39" s="520"/>
      <c r="D39" s="520"/>
      <c r="E39" s="520"/>
      <c r="F39" s="520"/>
      <c r="G39" s="520"/>
      <c r="H39" s="520"/>
      <c r="I39" s="520"/>
      <c r="J39" s="520"/>
      <c r="K39" s="520"/>
      <c r="L39" s="520"/>
      <c r="M39" s="521"/>
      <c r="N39" s="522"/>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545</v>
      </c>
      <c r="C54" s="502"/>
      <c r="D54" s="502"/>
      <c r="E54" s="502"/>
      <c r="F54" s="502"/>
      <c r="G54" s="502"/>
      <c r="H54" s="502"/>
      <c r="I54" s="502"/>
      <c r="J54" s="502"/>
      <c r="K54" s="502"/>
      <c r="L54" s="502"/>
      <c r="M54" s="503"/>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328</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329</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thickBot="1" x14ac:dyDescent="0.3">
      <c r="A63" s="301"/>
      <c r="B63" s="525"/>
      <c r="C63" s="526"/>
      <c r="D63" s="526"/>
      <c r="E63" s="526"/>
      <c r="F63" s="526"/>
      <c r="G63" s="526"/>
      <c r="H63" s="526"/>
      <c r="I63" s="526"/>
      <c r="J63" s="526"/>
      <c r="K63" s="526"/>
      <c r="L63" s="526"/>
      <c r="M63" s="527"/>
      <c r="N63" s="528"/>
      <c r="O63" s="529"/>
      <c r="P63" s="529"/>
      <c r="Q63" s="529"/>
      <c r="R63" s="529"/>
      <c r="S63" s="530"/>
    </row>
    <row r="64" spans="1:19" ht="15" hidden="1" customHeight="1" x14ac:dyDescent="0.25">
      <c r="A64" s="301"/>
      <c r="B64" s="507"/>
      <c r="C64" s="508"/>
      <c r="D64" s="508"/>
      <c r="E64" s="508"/>
      <c r="F64" s="508"/>
      <c r="G64" s="508"/>
      <c r="H64" s="508"/>
      <c r="I64" s="508"/>
      <c r="J64" s="508"/>
      <c r="K64" s="508"/>
      <c r="L64" s="508"/>
      <c r="M64" s="509"/>
      <c r="N64" s="545"/>
      <c r="O64" s="546"/>
      <c r="P64" s="546"/>
      <c r="Q64" s="546"/>
      <c r="R64" s="546"/>
      <c r="S64" s="547"/>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E1_LST!G13</f>
        <v>12</v>
      </c>
      <c r="H71" s="367"/>
      <c r="I71" s="368"/>
      <c r="J71" s="334"/>
      <c r="K71" s="357" t="s">
        <v>203</v>
      </c>
      <c r="L71" s="360" t="s">
        <v>122</v>
      </c>
      <c r="M71" s="361"/>
      <c r="N71" s="361"/>
      <c r="O71" s="361"/>
      <c r="P71" s="361"/>
      <c r="Q71" s="361"/>
      <c r="R71" s="361"/>
      <c r="S71" s="362"/>
    </row>
    <row r="72" spans="1:19" ht="15" customHeight="1" x14ac:dyDescent="0.25">
      <c r="A72" s="301"/>
      <c r="B72" s="354" t="s">
        <v>123</v>
      </c>
      <c r="C72" s="355"/>
      <c r="D72" s="355"/>
      <c r="E72" s="355"/>
      <c r="F72" s="356"/>
      <c r="G72" s="348">
        <f>SUM(G73:I83)</f>
        <v>12</v>
      </c>
      <c r="H72" s="349"/>
      <c r="I72" s="350"/>
      <c r="J72" s="334"/>
      <c r="K72" s="358"/>
      <c r="L72" s="531" t="s">
        <v>182</v>
      </c>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t="s">
        <v>161</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180</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181</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v>6</v>
      </c>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v>6</v>
      </c>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132</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171</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E1_LST!H13</f>
        <v>38</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50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E1_LST!E13</f>
        <v>zal. bez oceny</v>
      </c>
      <c r="G88" s="309"/>
      <c r="H88" s="309"/>
      <c r="I88" s="310"/>
      <c r="J88" s="311"/>
      <c r="K88" s="324" t="s">
        <v>139</v>
      </c>
      <c r="L88" s="318" t="s">
        <v>140</v>
      </c>
      <c r="M88" s="319"/>
      <c r="N88" s="319"/>
      <c r="O88" s="319"/>
      <c r="P88" s="319"/>
      <c r="Q88" s="319"/>
      <c r="R88" s="319"/>
      <c r="S88" s="320"/>
    </row>
    <row r="89" spans="1:19" ht="15" customHeight="1" x14ac:dyDescent="0.25">
      <c r="A89" s="307"/>
      <c r="B89" s="312" t="s">
        <v>141</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152</v>
      </c>
      <c r="C90" s="538"/>
      <c r="D90" s="538"/>
      <c r="E90" s="539"/>
      <c r="F90" s="540">
        <v>90</v>
      </c>
      <c r="G90" s="541"/>
      <c r="H90" s="541"/>
      <c r="I90" s="542"/>
      <c r="J90" s="311"/>
      <c r="K90" s="324"/>
      <c r="L90" s="315" t="s">
        <v>293</v>
      </c>
      <c r="M90" s="316"/>
      <c r="N90" s="316"/>
      <c r="O90" s="316"/>
      <c r="P90" s="316"/>
      <c r="Q90" s="316"/>
      <c r="R90" s="316"/>
      <c r="S90" s="317"/>
    </row>
    <row r="91" spans="1:19" ht="15" customHeight="1" x14ac:dyDescent="0.25">
      <c r="A91" s="307"/>
      <c r="B91" s="537" t="s">
        <v>170</v>
      </c>
      <c r="C91" s="538"/>
      <c r="D91" s="538"/>
      <c r="E91" s="539"/>
      <c r="F91" s="540">
        <v>10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146</v>
      </c>
      <c r="C97" s="327"/>
      <c r="D97" s="327"/>
      <c r="E97" s="327"/>
      <c r="F97" s="327"/>
      <c r="G97" s="327"/>
      <c r="H97" s="327"/>
      <c r="I97" s="327"/>
      <c r="J97" s="327"/>
      <c r="K97" s="327"/>
      <c r="L97" s="327"/>
      <c r="M97" s="327"/>
      <c r="N97" s="327"/>
      <c r="O97" s="327"/>
      <c r="P97" s="327"/>
      <c r="Q97" s="327"/>
      <c r="R97" s="327"/>
      <c r="S97" s="328"/>
    </row>
    <row r="98" spans="1:19" ht="127.5" customHeight="1" x14ac:dyDescent="0.25">
      <c r="A98" s="339"/>
      <c r="B98" s="543" t="s">
        <v>453</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60" customHeight="1" x14ac:dyDescent="0.25">
      <c r="A100" s="339"/>
      <c r="B100" s="543" t="s">
        <v>391</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60" customHeight="1" x14ac:dyDescent="0.25">
      <c r="A102" s="339"/>
      <c r="B102" s="543" t="s">
        <v>391</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peqgxt0qKMw+4SmGlU0ovRw9iW1WdENP9VTshPsGxIWz+rM24jDH7O3A0d171EZR6IptgmGi32RArSGlyQrhUg==" saltValue="PQ5LfFgGyjDOmA5eZfrgzQ==" spinCount="100000" sheet="1" objects="1" scenarios="1"/>
  <mergeCells count="179">
    <mergeCell ref="A86:S86"/>
    <mergeCell ref="A87:S87"/>
    <mergeCell ref="A88:A94"/>
    <mergeCell ref="B88:E88"/>
    <mergeCell ref="F88:I88"/>
    <mergeCell ref="J88:J94"/>
    <mergeCell ref="K88:K94"/>
    <mergeCell ref="L88:S88"/>
    <mergeCell ref="B89:E89"/>
    <mergeCell ref="F89:I89"/>
    <mergeCell ref="B92:E92"/>
    <mergeCell ref="B101:S101"/>
    <mergeCell ref="B102:S102"/>
    <mergeCell ref="B94:E94"/>
    <mergeCell ref="F94:I94"/>
    <mergeCell ref="L94:S94"/>
    <mergeCell ref="A95:S95"/>
    <mergeCell ref="A96:A102"/>
    <mergeCell ref="B96:S96"/>
    <mergeCell ref="B97:S97"/>
    <mergeCell ref="B98:S98"/>
    <mergeCell ref="B99:S99"/>
    <mergeCell ref="B100:S100"/>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B11:M12"/>
    <mergeCell ref="N11:S12"/>
    <mergeCell ref="L5:M5"/>
    <mergeCell ref="O5:P5"/>
    <mergeCell ref="Q5:S5"/>
    <mergeCell ref="A6:S6"/>
    <mergeCell ref="A7:C7"/>
    <mergeCell ref="J7:K7"/>
    <mergeCell ref="L7:M7"/>
    <mergeCell ref="O7:P7"/>
    <mergeCell ref="Q7:R7"/>
    <mergeCell ref="A11:A13"/>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KEW_E1</formula1>
    </dataValidation>
    <dataValidation type="list" allowBlank="1" showInputMessage="1" showErrorMessage="1" sqref="N34:S53" xr:uid="{00000000-0002-0000-0400-000005000000}">
      <formula1>KEU_E1</formula1>
    </dataValidation>
    <dataValidation type="list" allowBlank="1" showInputMessage="1" showErrorMessage="1" sqref="N54:S68" xr:uid="{00000000-0002-0000-0400-000006000000}">
      <formula1>KEK_E1</formula1>
    </dataValidation>
  </dataValidations>
  <hyperlinks>
    <hyperlink ref="O13" r:id="rId1" xr:uid="{1C94FF10-715D-4DEF-A2B9-93F3BAC32CE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D5D5FF"/>
    <pageSetUpPr fitToPage="1"/>
  </sheetPr>
  <dimension ref="A1:S38"/>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E1_LST!B66</f>
        <v>Moduł E1/13</v>
      </c>
      <c r="D3" s="224"/>
      <c r="E3" s="224"/>
      <c r="F3" s="225"/>
      <c r="G3" s="3"/>
      <c r="H3" s="3"/>
      <c r="I3" s="3"/>
      <c r="J3" s="3"/>
      <c r="K3" s="3"/>
      <c r="L3" s="4"/>
      <c r="M3" s="4"/>
      <c r="N3" s="4"/>
      <c r="O3" s="4"/>
      <c r="P3" s="4"/>
      <c r="Q3" s="4"/>
    </row>
    <row r="4" spans="1:19" s="469" customFormat="1" ht="39.75" customHeight="1" thickBot="1" x14ac:dyDescent="0.3">
      <c r="A4" s="222" t="s">
        <v>93</v>
      </c>
      <c r="B4" s="222"/>
      <c r="C4" s="212" t="str">
        <f>E1_LST!C66</f>
        <v>Moduł dyplomowy (2)</v>
      </c>
      <c r="D4" s="213"/>
      <c r="E4" s="213"/>
      <c r="F4" s="213"/>
      <c r="G4" s="213"/>
      <c r="H4" s="213"/>
      <c r="I4" s="213"/>
      <c r="J4" s="214"/>
      <c r="K4" s="217" t="s">
        <v>94</v>
      </c>
      <c r="L4" s="217"/>
      <c r="M4" s="181">
        <f>E1_LST!D66</f>
        <v>6</v>
      </c>
      <c r="N4" s="215" t="s">
        <v>95</v>
      </c>
      <c r="O4" s="216"/>
      <c r="P4" s="209" t="str">
        <f>E1_LST!F66</f>
        <v>prof. A. Zelek</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347</v>
      </c>
      <c r="H6" s="179" t="s">
        <v>99</v>
      </c>
      <c r="I6" s="40">
        <v>6</v>
      </c>
      <c r="J6" s="7" t="s">
        <v>291</v>
      </c>
      <c r="K6" s="471" t="s">
        <v>100</v>
      </c>
      <c r="L6" s="471"/>
      <c r="M6" s="233" t="s">
        <v>101</v>
      </c>
      <c r="N6" s="233"/>
      <c r="O6" s="181" t="s">
        <v>102</v>
      </c>
      <c r="P6" s="234" t="s">
        <v>103</v>
      </c>
      <c r="Q6" s="235"/>
      <c r="R6" s="181">
        <f>E1_LST!G66</f>
        <v>18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555" t="s">
        <v>772</v>
      </c>
      <c r="B11" s="556"/>
      <c r="C11" s="556"/>
      <c r="D11" s="556"/>
      <c r="E11" s="556"/>
      <c r="F11" s="556"/>
      <c r="G11" s="556"/>
      <c r="H11" s="556"/>
      <c r="I11" s="556"/>
      <c r="J11" s="556"/>
      <c r="K11" s="556"/>
      <c r="L11" s="556"/>
      <c r="M11" s="556"/>
      <c r="N11" s="556"/>
      <c r="O11" s="556"/>
      <c r="P11" s="556"/>
      <c r="Q11" s="556"/>
      <c r="R11" s="557"/>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415</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27.5" customHeight="1" thickBot="1" x14ac:dyDescent="0.3">
      <c r="A22" s="479" t="s">
        <v>521</v>
      </c>
      <c r="B22" s="480"/>
      <c r="C22" s="480"/>
      <c r="D22" s="480"/>
      <c r="E22" s="480"/>
      <c r="F22" s="480" t="s">
        <v>522</v>
      </c>
      <c r="G22" s="480"/>
      <c r="H22" s="480"/>
      <c r="I22" s="480"/>
      <c r="J22" s="480"/>
      <c r="K22" s="480"/>
      <c r="L22" s="480" t="s">
        <v>523</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E1_LST!B66</f>
        <v>Moduł E1/13</v>
      </c>
      <c r="C26" s="260"/>
      <c r="D26" s="33" t="str">
        <f>E1_LST!B67</f>
        <v>Kurs 13.1.</v>
      </c>
      <c r="E26" s="103"/>
      <c r="F26" s="267"/>
      <c r="G26" s="268"/>
      <c r="H26" s="275"/>
      <c r="I26" s="276"/>
      <c r="J26" s="34"/>
      <c r="K26" s="283"/>
      <c r="L26" s="284"/>
      <c r="M26" s="283"/>
      <c r="N26" s="284"/>
      <c r="O26" s="285"/>
      <c r="P26" s="286"/>
      <c r="Q26" s="285"/>
      <c r="R26" s="287"/>
    </row>
    <row r="27" spans="1:19" s="104" customFormat="1" ht="59.25" customHeight="1" x14ac:dyDescent="0.25">
      <c r="A27" s="129" t="s">
        <v>111</v>
      </c>
      <c r="B27" s="379" t="str">
        <f>E1_LST!C67</f>
        <v>Praca z promotorem</v>
      </c>
      <c r="C27" s="380"/>
      <c r="D27" s="381"/>
      <c r="E27" s="382"/>
      <c r="F27" s="383"/>
      <c r="G27" s="384"/>
      <c r="H27" s="385"/>
      <c r="I27" s="386"/>
      <c r="J27" s="387"/>
      <c r="K27" s="388"/>
      <c r="L27" s="389"/>
      <c r="M27" s="389"/>
      <c r="N27" s="390"/>
      <c r="O27" s="391"/>
      <c r="P27" s="392"/>
      <c r="Q27" s="392"/>
      <c r="R27" s="393"/>
    </row>
    <row r="28" spans="1:19" s="104" customFormat="1" ht="30" customHeight="1" thickBot="1" x14ac:dyDescent="0.3">
      <c r="A28" s="39" t="s">
        <v>112</v>
      </c>
      <c r="B28" s="261">
        <f>E1_LST!D67</f>
        <v>6</v>
      </c>
      <c r="C28" s="262"/>
      <c r="D28" s="263"/>
      <c r="E28" s="272"/>
      <c r="F28" s="273"/>
      <c r="G28" s="274"/>
      <c r="H28" s="280"/>
      <c r="I28" s="281"/>
      <c r="J28" s="282"/>
      <c r="K28" s="226"/>
      <c r="L28" s="227"/>
      <c r="M28" s="227"/>
      <c r="N28" s="228"/>
      <c r="O28" s="229"/>
      <c r="P28" s="230"/>
      <c r="Q28" s="230"/>
      <c r="R28" s="231"/>
    </row>
    <row r="29" spans="1:19" s="104" customFormat="1" ht="34.5" hidden="1" customHeight="1" thickBot="1" x14ac:dyDescent="0.3">
      <c r="A29" s="156"/>
      <c r="B29" s="157"/>
      <c r="C29" s="158" t="s">
        <v>452</v>
      </c>
      <c r="D29" s="159"/>
      <c r="E29" s="160"/>
      <c r="F29" s="161"/>
      <c r="G29" s="162"/>
      <c r="H29" s="163"/>
      <c r="I29" s="164"/>
      <c r="J29" s="165"/>
      <c r="K29" s="166"/>
      <c r="L29" s="167"/>
      <c r="M29" s="168"/>
      <c r="N29" s="169"/>
      <c r="O29" s="170"/>
      <c r="P29" s="171"/>
      <c r="Q29" s="172"/>
      <c r="R29" s="173"/>
    </row>
    <row r="30" spans="1:19" s="104" customFormat="1" x14ac:dyDescent="0.25"/>
    <row r="31" spans="1:19" s="104" customFormat="1" x14ac:dyDescent="0.25"/>
    <row r="32" spans="1:19" s="104" customFormat="1" x14ac:dyDescent="0.25"/>
    <row r="33" spans="1:18" s="104" customFormat="1" x14ac:dyDescent="0.25"/>
    <row r="34" spans="1:18" s="104" customFormat="1" x14ac:dyDescent="0.25"/>
    <row r="35" spans="1:18" x14ac:dyDescent="0.25">
      <c r="A35" s="104"/>
      <c r="B35" s="104"/>
      <c r="C35" s="104"/>
      <c r="D35" s="104"/>
      <c r="E35" s="104"/>
      <c r="F35" s="104"/>
      <c r="G35" s="104"/>
      <c r="H35" s="104"/>
      <c r="I35" s="104"/>
      <c r="J35" s="104"/>
      <c r="K35" s="104"/>
      <c r="L35" s="104"/>
      <c r="M35" s="104"/>
      <c r="N35" s="104"/>
      <c r="O35" s="104"/>
      <c r="P35" s="104"/>
      <c r="Q35" s="104"/>
      <c r="R35" s="104"/>
    </row>
    <row r="36" spans="1:18" x14ac:dyDescent="0.25">
      <c r="A36" s="104"/>
      <c r="B36" s="104"/>
      <c r="C36" s="104"/>
      <c r="D36" s="104"/>
      <c r="E36" s="104"/>
      <c r="F36" s="104"/>
      <c r="G36" s="104"/>
      <c r="H36" s="104"/>
      <c r="I36" s="104"/>
      <c r="J36" s="104"/>
      <c r="K36" s="104"/>
      <c r="L36" s="104"/>
      <c r="M36" s="104"/>
      <c r="N36" s="104"/>
      <c r="O36" s="104"/>
      <c r="P36" s="104"/>
      <c r="Q36" s="104"/>
      <c r="R36" s="104"/>
    </row>
    <row r="37" spans="1:18" x14ac:dyDescent="0.25">
      <c r="A37" s="104"/>
      <c r="B37" s="104"/>
      <c r="C37" s="104"/>
      <c r="D37" s="104"/>
      <c r="E37" s="104"/>
      <c r="F37" s="104"/>
      <c r="G37" s="104"/>
      <c r="H37" s="104"/>
      <c r="I37" s="104"/>
      <c r="J37" s="104"/>
      <c r="K37" s="104"/>
      <c r="L37" s="104"/>
      <c r="M37" s="104"/>
      <c r="N37" s="104"/>
      <c r="O37" s="104"/>
      <c r="P37" s="104"/>
      <c r="Q37" s="104"/>
      <c r="R37" s="104"/>
    </row>
    <row r="38" spans="1:18" x14ac:dyDescent="0.25">
      <c r="A38" s="104"/>
      <c r="B38" s="104"/>
      <c r="C38" s="104"/>
      <c r="D38" s="104"/>
      <c r="E38" s="104"/>
      <c r="F38" s="104"/>
      <c r="G38" s="104"/>
      <c r="H38" s="104"/>
      <c r="I38" s="104"/>
      <c r="J38" s="104"/>
      <c r="K38" s="104"/>
      <c r="L38" s="104"/>
      <c r="M38" s="104"/>
      <c r="N38" s="104"/>
      <c r="O38" s="104"/>
      <c r="P38" s="104"/>
      <c r="Q38" s="104"/>
      <c r="R38" s="104"/>
    </row>
  </sheetData>
  <sheetProtection algorithmName="SHA-512" hashValue="1pFJtoACDgvuCxitmDdycz1YihiHTkXMhbu07azyWUnlRzPbNVxK2CJfF6djqnqNR7ymWOshA9Je0sl1ocdYhQ==" saltValue="DXzKCLXPSA2oADw4RJ/yL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100-000000000000}">
      <formula1>20</formula1>
      <formula2>1200</formula2>
    </dataValidation>
    <dataValidation type="list" allowBlank="1" showInputMessage="1" showErrorMessage="1" sqref="K6:L6" xr:uid="{00000000-0002-0000-3100-000001000000}">
      <formula1>STATUS</formula1>
    </dataValidation>
  </dataValidations>
  <hyperlinks>
    <hyperlink ref="C29" r:id="rId1" xr:uid="{80E1347D-2A48-4977-A8BB-C174B01F0DF5}"/>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E1_LST!B66</f>
        <v>Moduł E1/13</v>
      </c>
      <c r="B3" s="340"/>
      <c r="C3" s="340"/>
      <c r="D3" s="344" t="str">
        <f>E1_LST!C66</f>
        <v>Moduł dyplomowy (2)</v>
      </c>
      <c r="E3" s="345"/>
      <c r="F3" s="345"/>
      <c r="G3" s="345"/>
      <c r="H3" s="345"/>
      <c r="I3" s="346"/>
      <c r="J3" s="3"/>
      <c r="K3" s="3"/>
      <c r="L3" s="4"/>
      <c r="M3" s="4"/>
      <c r="N3" s="4"/>
      <c r="O3" s="4"/>
      <c r="P3" s="4"/>
      <c r="Q3" s="4"/>
      <c r="R3" s="4"/>
    </row>
    <row r="4" spans="1:19" ht="18.75" thickBot="1" x14ac:dyDescent="0.3">
      <c r="A4" s="295" t="s">
        <v>110</v>
      </c>
      <c r="B4" s="295"/>
      <c r="C4" s="295"/>
      <c r="D4" s="341" t="str">
        <f>E1_LST!B67</f>
        <v>Kurs 13.1.</v>
      </c>
      <c r="E4" s="342"/>
      <c r="F4" s="342"/>
      <c r="G4" s="342"/>
      <c r="H4" s="342"/>
      <c r="I4" s="343"/>
      <c r="J4" s="3"/>
      <c r="K4" s="3"/>
      <c r="L4" s="4"/>
      <c r="M4" s="4"/>
      <c r="N4" s="4"/>
      <c r="O4" s="4"/>
      <c r="P4" s="4"/>
      <c r="Q4" s="4"/>
      <c r="R4" s="4"/>
    </row>
    <row r="5" spans="1:19" ht="23.25" thickBot="1" x14ac:dyDescent="0.3">
      <c r="A5" s="296" t="s">
        <v>111</v>
      </c>
      <c r="B5" s="296"/>
      <c r="C5" s="296"/>
      <c r="D5" s="297" t="str">
        <f>E1_LST!C67</f>
        <v>Praca z promotorem</v>
      </c>
      <c r="E5" s="297"/>
      <c r="F5" s="297"/>
      <c r="G5" s="297"/>
      <c r="H5" s="297"/>
      <c r="I5" s="297"/>
      <c r="J5" s="297"/>
      <c r="K5" s="297"/>
      <c r="L5" s="298" t="s">
        <v>94</v>
      </c>
      <c r="M5" s="298"/>
      <c r="N5" s="44">
        <f>E1_LST!D67</f>
        <v>6</v>
      </c>
      <c r="O5" s="298" t="s">
        <v>95</v>
      </c>
      <c r="P5" s="298"/>
      <c r="Q5" s="299" t="str">
        <f>E1_LST!F66</f>
        <v>prof. A. Zelek</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(13)'!G6</f>
        <v>III</v>
      </c>
      <c r="H7" s="180" t="s">
        <v>99</v>
      </c>
      <c r="I7" s="40">
        <f>'M (13)'!I6</f>
        <v>6</v>
      </c>
      <c r="J7" s="234" t="s">
        <v>384</v>
      </c>
      <c r="K7" s="235"/>
      <c r="L7" s="482" t="s">
        <v>100</v>
      </c>
      <c r="M7" s="483"/>
      <c r="N7" s="7" t="s">
        <v>101</v>
      </c>
      <c r="O7" s="398" t="s">
        <v>102</v>
      </c>
      <c r="P7" s="398"/>
      <c r="Q7" s="306" t="s">
        <v>103</v>
      </c>
      <c r="R7" s="306"/>
      <c r="S7" s="45">
        <f>E1_LST!G67</f>
        <v>18</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56" t="s">
        <v>107</v>
      </c>
      <c r="B10" s="257"/>
      <c r="C10" s="257"/>
      <c r="D10" s="257"/>
      <c r="E10" s="257"/>
      <c r="F10" s="257"/>
      <c r="G10" s="257"/>
      <c r="H10" s="257"/>
      <c r="I10" s="257"/>
      <c r="J10" s="257"/>
      <c r="K10" s="257"/>
      <c r="L10" s="257"/>
      <c r="M10" s="257"/>
      <c r="N10" s="257"/>
      <c r="O10" s="257"/>
      <c r="P10" s="257"/>
      <c r="Q10" s="257"/>
      <c r="R10" s="257"/>
      <c r="S10" s="258"/>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3" t="s">
        <v>116</v>
      </c>
      <c r="B14" s="501" t="s">
        <v>683</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4"/>
      <c r="B15" s="507"/>
      <c r="C15" s="548"/>
      <c r="D15" s="548"/>
      <c r="E15" s="548"/>
      <c r="F15" s="548"/>
      <c r="G15" s="548"/>
      <c r="H15" s="548"/>
      <c r="I15" s="548"/>
      <c r="J15" s="548"/>
      <c r="K15" s="548"/>
      <c r="L15" s="548"/>
      <c r="M15" s="509"/>
      <c r="N15" s="510" t="s">
        <v>298</v>
      </c>
      <c r="O15" s="511"/>
      <c r="P15" s="511"/>
      <c r="Q15" s="511"/>
      <c r="R15" s="511"/>
      <c r="S15" s="512"/>
    </row>
    <row r="16" spans="1:19" ht="15" customHeight="1" x14ac:dyDescent="0.25">
      <c r="A16" s="304"/>
      <c r="B16" s="507"/>
      <c r="C16" s="548"/>
      <c r="D16" s="548"/>
      <c r="E16" s="548"/>
      <c r="F16" s="548"/>
      <c r="G16" s="548"/>
      <c r="H16" s="548"/>
      <c r="I16" s="548"/>
      <c r="J16" s="548"/>
      <c r="K16" s="548"/>
      <c r="L16" s="548"/>
      <c r="M16" s="509"/>
      <c r="N16" s="510" t="s">
        <v>307</v>
      </c>
      <c r="O16" s="511"/>
      <c r="P16" s="511"/>
      <c r="Q16" s="511"/>
      <c r="R16" s="511"/>
      <c r="S16" s="512"/>
    </row>
    <row r="17" spans="1:19" ht="15" customHeight="1" x14ac:dyDescent="0.25">
      <c r="A17" s="304"/>
      <c r="B17" s="507"/>
      <c r="C17" s="548"/>
      <c r="D17" s="548"/>
      <c r="E17" s="548"/>
      <c r="F17" s="548"/>
      <c r="G17" s="548"/>
      <c r="H17" s="548"/>
      <c r="I17" s="548"/>
      <c r="J17" s="548"/>
      <c r="K17" s="548"/>
      <c r="L17" s="548"/>
      <c r="M17" s="509"/>
      <c r="N17" s="510"/>
      <c r="O17" s="511"/>
      <c r="P17" s="511"/>
      <c r="Q17" s="511"/>
      <c r="R17" s="511"/>
      <c r="S17" s="512"/>
    </row>
    <row r="18" spans="1:19" ht="15" customHeight="1" x14ac:dyDescent="0.25">
      <c r="A18" s="304"/>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4"/>
      <c r="B19" s="519"/>
      <c r="C19" s="520"/>
      <c r="D19" s="520"/>
      <c r="E19" s="520"/>
      <c r="F19" s="520"/>
      <c r="G19" s="520"/>
      <c r="H19" s="520"/>
      <c r="I19" s="520"/>
      <c r="J19" s="520"/>
      <c r="K19" s="520"/>
      <c r="L19" s="520"/>
      <c r="M19" s="521"/>
      <c r="N19" s="522"/>
      <c r="O19" s="523"/>
      <c r="P19" s="523"/>
      <c r="Q19" s="523"/>
      <c r="R19" s="523"/>
      <c r="S19" s="524"/>
    </row>
    <row r="20" spans="1:19" ht="15" customHeight="1" x14ac:dyDescent="0.25">
      <c r="A20" s="304"/>
      <c r="B20" s="507"/>
      <c r="C20" s="548"/>
      <c r="D20" s="548"/>
      <c r="E20" s="548"/>
      <c r="F20" s="548"/>
      <c r="G20" s="548"/>
      <c r="H20" s="548"/>
      <c r="I20" s="548"/>
      <c r="J20" s="548"/>
      <c r="K20" s="548"/>
      <c r="L20" s="548"/>
      <c r="M20" s="509"/>
      <c r="N20" s="510"/>
      <c r="O20" s="511"/>
      <c r="P20" s="511"/>
      <c r="Q20" s="511"/>
      <c r="R20" s="511"/>
      <c r="S20" s="512"/>
    </row>
    <row r="21" spans="1:19" ht="15" customHeight="1" x14ac:dyDescent="0.25">
      <c r="A21" s="304"/>
      <c r="B21" s="507"/>
      <c r="C21" s="548"/>
      <c r="D21" s="548"/>
      <c r="E21" s="548"/>
      <c r="F21" s="548"/>
      <c r="G21" s="548"/>
      <c r="H21" s="548"/>
      <c r="I21" s="548"/>
      <c r="J21" s="548"/>
      <c r="K21" s="548"/>
      <c r="L21" s="548"/>
      <c r="M21" s="509"/>
      <c r="N21" s="510"/>
      <c r="O21" s="511"/>
      <c r="P21" s="511"/>
      <c r="Q21" s="511"/>
      <c r="R21" s="511"/>
      <c r="S21" s="512"/>
    </row>
    <row r="22" spans="1:19" ht="15" customHeight="1" x14ac:dyDescent="0.25">
      <c r="A22" s="304"/>
      <c r="B22" s="507"/>
      <c r="C22" s="548"/>
      <c r="D22" s="548"/>
      <c r="E22" s="548"/>
      <c r="F22" s="548"/>
      <c r="G22" s="548"/>
      <c r="H22" s="548"/>
      <c r="I22" s="548"/>
      <c r="J22" s="548"/>
      <c r="K22" s="548"/>
      <c r="L22" s="548"/>
      <c r="M22" s="509"/>
      <c r="N22" s="510"/>
      <c r="O22" s="511"/>
      <c r="P22" s="511"/>
      <c r="Q22" s="511"/>
      <c r="R22" s="511"/>
      <c r="S22" s="512"/>
    </row>
    <row r="23" spans="1:19" ht="15" customHeight="1" thickBot="1" x14ac:dyDescent="0.3">
      <c r="A23" s="304"/>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4"/>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4"/>
      <c r="B25" s="507"/>
      <c r="C25" s="548"/>
      <c r="D25" s="548"/>
      <c r="E25" s="548"/>
      <c r="F25" s="548"/>
      <c r="G25" s="548"/>
      <c r="H25" s="548"/>
      <c r="I25" s="548"/>
      <c r="J25" s="548"/>
      <c r="K25" s="548"/>
      <c r="L25" s="548"/>
      <c r="M25" s="509"/>
      <c r="N25" s="510"/>
      <c r="O25" s="511"/>
      <c r="P25" s="511"/>
      <c r="Q25" s="511"/>
      <c r="R25" s="511"/>
      <c r="S25" s="512"/>
    </row>
    <row r="26" spans="1:19" ht="15" hidden="1" customHeight="1" x14ac:dyDescent="0.25">
      <c r="A26" s="304"/>
      <c r="B26" s="507"/>
      <c r="C26" s="548"/>
      <c r="D26" s="548"/>
      <c r="E26" s="548"/>
      <c r="F26" s="548"/>
      <c r="G26" s="548"/>
      <c r="H26" s="548"/>
      <c r="I26" s="548"/>
      <c r="J26" s="548"/>
      <c r="K26" s="548"/>
      <c r="L26" s="548"/>
      <c r="M26" s="509"/>
      <c r="N26" s="510"/>
      <c r="O26" s="511"/>
      <c r="P26" s="511"/>
      <c r="Q26" s="511"/>
      <c r="R26" s="511"/>
      <c r="S26" s="512"/>
    </row>
    <row r="27" spans="1:19" ht="15" hidden="1" customHeight="1" x14ac:dyDescent="0.25">
      <c r="A27" s="304"/>
      <c r="B27" s="507"/>
      <c r="C27" s="548"/>
      <c r="D27" s="548"/>
      <c r="E27" s="548"/>
      <c r="F27" s="548"/>
      <c r="G27" s="548"/>
      <c r="H27" s="548"/>
      <c r="I27" s="548"/>
      <c r="J27" s="548"/>
      <c r="K27" s="548"/>
      <c r="L27" s="548"/>
      <c r="M27" s="509"/>
      <c r="N27" s="510"/>
      <c r="O27" s="511"/>
      <c r="P27" s="511"/>
      <c r="Q27" s="511"/>
      <c r="R27" s="511"/>
      <c r="S27" s="512"/>
    </row>
    <row r="28" spans="1:19" ht="15" hidden="1" customHeight="1" x14ac:dyDescent="0.25">
      <c r="A28" s="304"/>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4"/>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4"/>
      <c r="B30" s="507"/>
      <c r="C30" s="548"/>
      <c r="D30" s="548"/>
      <c r="E30" s="548"/>
      <c r="F30" s="548"/>
      <c r="G30" s="548"/>
      <c r="H30" s="548"/>
      <c r="I30" s="548"/>
      <c r="J30" s="548"/>
      <c r="K30" s="548"/>
      <c r="L30" s="548"/>
      <c r="M30" s="509"/>
      <c r="N30" s="510"/>
      <c r="O30" s="511"/>
      <c r="P30" s="511"/>
      <c r="Q30" s="511"/>
      <c r="R30" s="511"/>
      <c r="S30" s="512"/>
    </row>
    <row r="31" spans="1:19" ht="15" hidden="1" customHeight="1" x14ac:dyDescent="0.25">
      <c r="A31" s="304"/>
      <c r="B31" s="507"/>
      <c r="C31" s="548"/>
      <c r="D31" s="548"/>
      <c r="E31" s="548"/>
      <c r="F31" s="548"/>
      <c r="G31" s="548"/>
      <c r="H31" s="548"/>
      <c r="I31" s="548"/>
      <c r="J31" s="548"/>
      <c r="K31" s="548"/>
      <c r="L31" s="548"/>
      <c r="M31" s="509"/>
      <c r="N31" s="510"/>
      <c r="O31" s="511"/>
      <c r="P31" s="511"/>
      <c r="Q31" s="511"/>
      <c r="R31" s="511"/>
      <c r="S31" s="512"/>
    </row>
    <row r="32" spans="1:19" ht="15" hidden="1" customHeight="1" x14ac:dyDescent="0.25">
      <c r="A32" s="304"/>
      <c r="B32" s="507"/>
      <c r="C32" s="548"/>
      <c r="D32" s="548"/>
      <c r="E32" s="548"/>
      <c r="F32" s="548"/>
      <c r="G32" s="548"/>
      <c r="H32" s="548"/>
      <c r="I32" s="548"/>
      <c r="J32" s="548"/>
      <c r="K32" s="548"/>
      <c r="L32" s="548"/>
      <c r="M32" s="509"/>
      <c r="N32" s="510"/>
      <c r="O32" s="511"/>
      <c r="P32" s="511"/>
      <c r="Q32" s="511"/>
      <c r="R32" s="511"/>
      <c r="S32" s="512"/>
    </row>
    <row r="33" spans="1:19" ht="15" hidden="1" customHeight="1" thickBot="1" x14ac:dyDescent="0.3">
      <c r="A33" s="305"/>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684</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48"/>
      <c r="D35" s="548"/>
      <c r="E35" s="548"/>
      <c r="F35" s="548"/>
      <c r="G35" s="548"/>
      <c r="H35" s="548"/>
      <c r="I35" s="548"/>
      <c r="J35" s="548"/>
      <c r="K35" s="548"/>
      <c r="L35" s="548"/>
      <c r="M35" s="509"/>
      <c r="N35" s="510" t="s">
        <v>309</v>
      </c>
      <c r="O35" s="511"/>
      <c r="P35" s="511"/>
      <c r="Q35" s="511"/>
      <c r="R35" s="511"/>
      <c r="S35" s="512"/>
    </row>
    <row r="36" spans="1:19" ht="15" customHeight="1" x14ac:dyDescent="0.25">
      <c r="A36" s="304"/>
      <c r="B36" s="507"/>
      <c r="C36" s="548"/>
      <c r="D36" s="548"/>
      <c r="E36" s="548"/>
      <c r="F36" s="548"/>
      <c r="G36" s="548"/>
      <c r="H36" s="548"/>
      <c r="I36" s="548"/>
      <c r="J36" s="548"/>
      <c r="K36" s="548"/>
      <c r="L36" s="548"/>
      <c r="M36" s="509"/>
      <c r="N36" s="510" t="s">
        <v>310</v>
      </c>
      <c r="O36" s="511"/>
      <c r="P36" s="511"/>
      <c r="Q36" s="511"/>
      <c r="R36" s="511"/>
      <c r="S36" s="512"/>
    </row>
    <row r="37" spans="1:19" ht="15" customHeight="1" x14ac:dyDescent="0.25">
      <c r="A37" s="304"/>
      <c r="B37" s="507"/>
      <c r="C37" s="548"/>
      <c r="D37" s="548"/>
      <c r="E37" s="548"/>
      <c r="F37" s="548"/>
      <c r="G37" s="548"/>
      <c r="H37" s="548"/>
      <c r="I37" s="548"/>
      <c r="J37" s="548"/>
      <c r="K37" s="548"/>
      <c r="L37" s="548"/>
      <c r="M37" s="509"/>
      <c r="N37" s="510" t="s">
        <v>311</v>
      </c>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c r="C39" s="520"/>
      <c r="D39" s="520"/>
      <c r="E39" s="520"/>
      <c r="F39" s="520"/>
      <c r="G39" s="520"/>
      <c r="H39" s="520"/>
      <c r="I39" s="520"/>
      <c r="J39" s="520"/>
      <c r="K39" s="520"/>
      <c r="L39" s="520"/>
      <c r="M39" s="521"/>
      <c r="N39" s="522"/>
      <c r="O39" s="523"/>
      <c r="P39" s="523"/>
      <c r="Q39" s="523"/>
      <c r="R39" s="523"/>
      <c r="S39" s="524"/>
    </row>
    <row r="40" spans="1:19" ht="15" customHeight="1" x14ac:dyDescent="0.25">
      <c r="A40" s="304"/>
      <c r="B40" s="507"/>
      <c r="C40" s="548"/>
      <c r="D40" s="548"/>
      <c r="E40" s="548"/>
      <c r="F40" s="548"/>
      <c r="G40" s="548"/>
      <c r="H40" s="548"/>
      <c r="I40" s="548"/>
      <c r="J40" s="548"/>
      <c r="K40" s="548"/>
      <c r="L40" s="548"/>
      <c r="M40" s="509"/>
      <c r="N40" s="510"/>
      <c r="O40" s="511"/>
      <c r="P40" s="511"/>
      <c r="Q40" s="511"/>
      <c r="R40" s="511"/>
      <c r="S40" s="512"/>
    </row>
    <row r="41" spans="1:19" ht="15" customHeight="1" x14ac:dyDescent="0.25">
      <c r="A41" s="304"/>
      <c r="B41" s="507"/>
      <c r="C41" s="548"/>
      <c r="D41" s="548"/>
      <c r="E41" s="548"/>
      <c r="F41" s="548"/>
      <c r="G41" s="548"/>
      <c r="H41" s="548"/>
      <c r="I41" s="548"/>
      <c r="J41" s="548"/>
      <c r="K41" s="548"/>
      <c r="L41" s="548"/>
      <c r="M41" s="509"/>
      <c r="N41" s="510"/>
      <c r="O41" s="511"/>
      <c r="P41" s="511"/>
      <c r="Q41" s="511"/>
      <c r="R41" s="511"/>
      <c r="S41" s="512"/>
    </row>
    <row r="42" spans="1:19" ht="15" customHeight="1" x14ac:dyDescent="0.25">
      <c r="A42" s="304"/>
      <c r="B42" s="507"/>
      <c r="C42" s="548"/>
      <c r="D42" s="548"/>
      <c r="E42" s="548"/>
      <c r="F42" s="548"/>
      <c r="G42" s="548"/>
      <c r="H42" s="548"/>
      <c r="I42" s="548"/>
      <c r="J42" s="548"/>
      <c r="K42" s="548"/>
      <c r="L42" s="54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48"/>
      <c r="D45" s="548"/>
      <c r="E45" s="548"/>
      <c r="F45" s="548"/>
      <c r="G45" s="548"/>
      <c r="H45" s="548"/>
      <c r="I45" s="548"/>
      <c r="J45" s="548"/>
      <c r="K45" s="548"/>
      <c r="L45" s="548"/>
      <c r="M45" s="509"/>
      <c r="N45" s="510"/>
      <c r="O45" s="511"/>
      <c r="P45" s="511"/>
      <c r="Q45" s="511"/>
      <c r="R45" s="511"/>
      <c r="S45" s="512"/>
    </row>
    <row r="46" spans="1:19" ht="15" hidden="1" customHeight="1" x14ac:dyDescent="0.25">
      <c r="A46" s="304"/>
      <c r="B46" s="507"/>
      <c r="C46" s="548"/>
      <c r="D46" s="548"/>
      <c r="E46" s="548"/>
      <c r="F46" s="548"/>
      <c r="G46" s="548"/>
      <c r="H46" s="548"/>
      <c r="I46" s="548"/>
      <c r="J46" s="548"/>
      <c r="K46" s="548"/>
      <c r="L46" s="548"/>
      <c r="M46" s="509"/>
      <c r="N46" s="510"/>
      <c r="O46" s="511"/>
      <c r="P46" s="511"/>
      <c r="Q46" s="511"/>
      <c r="R46" s="511"/>
      <c r="S46" s="512"/>
    </row>
    <row r="47" spans="1:19" ht="15" hidden="1" customHeight="1" x14ac:dyDescent="0.25">
      <c r="A47" s="304"/>
      <c r="B47" s="507"/>
      <c r="C47" s="548"/>
      <c r="D47" s="548"/>
      <c r="E47" s="548"/>
      <c r="F47" s="548"/>
      <c r="G47" s="548"/>
      <c r="H47" s="548"/>
      <c r="I47" s="548"/>
      <c r="J47" s="548"/>
      <c r="K47" s="548"/>
      <c r="L47" s="54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48"/>
      <c r="D50" s="548"/>
      <c r="E50" s="548"/>
      <c r="F50" s="548"/>
      <c r="G50" s="548"/>
      <c r="H50" s="548"/>
      <c r="I50" s="548"/>
      <c r="J50" s="548"/>
      <c r="K50" s="548"/>
      <c r="L50" s="548"/>
      <c r="M50" s="509"/>
      <c r="N50" s="510"/>
      <c r="O50" s="511"/>
      <c r="P50" s="511"/>
      <c r="Q50" s="511"/>
      <c r="R50" s="511"/>
      <c r="S50" s="512"/>
    </row>
    <row r="51" spans="1:19" ht="15" hidden="1" customHeight="1" x14ac:dyDescent="0.25">
      <c r="A51" s="304"/>
      <c r="B51" s="507"/>
      <c r="C51" s="548"/>
      <c r="D51" s="548"/>
      <c r="E51" s="548"/>
      <c r="F51" s="548"/>
      <c r="G51" s="548"/>
      <c r="H51" s="548"/>
      <c r="I51" s="548"/>
      <c r="J51" s="548"/>
      <c r="K51" s="548"/>
      <c r="L51" s="548"/>
      <c r="M51" s="509"/>
      <c r="N51" s="510"/>
      <c r="O51" s="511"/>
      <c r="P51" s="511"/>
      <c r="Q51" s="511"/>
      <c r="R51" s="511"/>
      <c r="S51" s="512"/>
    </row>
    <row r="52" spans="1:19" ht="15" hidden="1" customHeight="1" x14ac:dyDescent="0.25">
      <c r="A52" s="304"/>
      <c r="B52" s="507"/>
      <c r="C52" s="548"/>
      <c r="D52" s="548"/>
      <c r="E52" s="548"/>
      <c r="F52" s="548"/>
      <c r="G52" s="548"/>
      <c r="H52" s="548"/>
      <c r="I52" s="548"/>
      <c r="J52" s="548"/>
      <c r="K52" s="548"/>
      <c r="L52" s="54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406" t="s">
        <v>462</v>
      </c>
      <c r="B54" s="501" t="s">
        <v>691</v>
      </c>
      <c r="C54" s="502"/>
      <c r="D54" s="502"/>
      <c r="E54" s="502"/>
      <c r="F54" s="502"/>
      <c r="G54" s="502"/>
      <c r="H54" s="502"/>
      <c r="I54" s="502"/>
      <c r="J54" s="502"/>
      <c r="K54" s="502"/>
      <c r="L54" s="502"/>
      <c r="M54" s="503"/>
      <c r="N54" s="504" t="s">
        <v>324</v>
      </c>
      <c r="O54" s="505"/>
      <c r="P54" s="505"/>
      <c r="Q54" s="505"/>
      <c r="R54" s="505"/>
      <c r="S54" s="506"/>
    </row>
    <row r="55" spans="1:19" ht="15" customHeight="1" x14ac:dyDescent="0.25">
      <c r="A55" s="304"/>
      <c r="B55" s="507"/>
      <c r="C55" s="508"/>
      <c r="D55" s="508"/>
      <c r="E55" s="508"/>
      <c r="F55" s="508"/>
      <c r="G55" s="508"/>
      <c r="H55" s="508"/>
      <c r="I55" s="508"/>
      <c r="J55" s="508"/>
      <c r="K55" s="508"/>
      <c r="L55" s="508"/>
      <c r="M55" s="509"/>
      <c r="N55" s="510" t="s">
        <v>331</v>
      </c>
      <c r="O55" s="511"/>
      <c r="P55" s="511"/>
      <c r="Q55" s="511"/>
      <c r="R55" s="511"/>
      <c r="S55" s="512"/>
    </row>
    <row r="56" spans="1:19" ht="15" customHeight="1" x14ac:dyDescent="0.25">
      <c r="A56" s="304"/>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4"/>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4"/>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4"/>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4"/>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4"/>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4"/>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4"/>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4"/>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4"/>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4"/>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4"/>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5"/>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407"/>
      <c r="B69" s="408"/>
      <c r="C69" s="408"/>
      <c r="D69" s="408"/>
      <c r="E69" s="408"/>
      <c r="F69" s="408"/>
      <c r="G69" s="408"/>
      <c r="H69" s="408"/>
      <c r="I69" s="408"/>
      <c r="J69" s="408"/>
      <c r="K69" s="408"/>
      <c r="L69" s="408"/>
      <c r="M69" s="408"/>
      <c r="N69" s="408"/>
      <c r="O69" s="408"/>
      <c r="P69" s="408"/>
      <c r="Q69" s="408"/>
      <c r="R69" s="408"/>
      <c r="S69" s="409"/>
    </row>
    <row r="70" spans="1:19" ht="20.100000000000001" customHeight="1" x14ac:dyDescent="0.25">
      <c r="A70" s="256" t="s">
        <v>119</v>
      </c>
      <c r="B70" s="257"/>
      <c r="C70" s="257"/>
      <c r="D70" s="257"/>
      <c r="E70" s="257"/>
      <c r="F70" s="257"/>
      <c r="G70" s="257"/>
      <c r="H70" s="257"/>
      <c r="I70" s="410"/>
      <c r="J70" s="32"/>
      <c r="K70" s="372" t="s">
        <v>120</v>
      </c>
      <c r="L70" s="257"/>
      <c r="M70" s="257"/>
      <c r="N70" s="257"/>
      <c r="O70" s="257"/>
      <c r="P70" s="257"/>
      <c r="Q70" s="257"/>
      <c r="R70" s="257"/>
      <c r="S70" s="258"/>
    </row>
    <row r="71" spans="1:19" ht="15" customHeight="1" x14ac:dyDescent="0.25">
      <c r="A71" s="411" t="s">
        <v>202</v>
      </c>
      <c r="B71" s="351" t="s">
        <v>121</v>
      </c>
      <c r="C71" s="352"/>
      <c r="D71" s="352"/>
      <c r="E71" s="352"/>
      <c r="F71" s="353"/>
      <c r="G71" s="366">
        <f>E1_LST!G67</f>
        <v>18</v>
      </c>
      <c r="H71" s="367"/>
      <c r="I71" s="368"/>
      <c r="J71" s="334"/>
      <c r="K71" s="357" t="s">
        <v>203</v>
      </c>
      <c r="L71" s="360" t="s">
        <v>459</v>
      </c>
      <c r="M71" s="361"/>
      <c r="N71" s="361"/>
      <c r="O71" s="361"/>
      <c r="P71" s="361"/>
      <c r="Q71" s="361"/>
      <c r="R71" s="361"/>
      <c r="S71" s="362"/>
    </row>
    <row r="72" spans="1:19" ht="15" customHeight="1" x14ac:dyDescent="0.25">
      <c r="A72" s="304"/>
      <c r="B72" s="354" t="s">
        <v>123</v>
      </c>
      <c r="C72" s="355"/>
      <c r="D72" s="355"/>
      <c r="E72" s="355"/>
      <c r="F72" s="356"/>
      <c r="G72" s="348">
        <f>SUM(G73:I83)</f>
        <v>18</v>
      </c>
      <c r="H72" s="349"/>
      <c r="I72" s="350"/>
      <c r="J72" s="334"/>
      <c r="K72" s="358"/>
      <c r="L72" s="531" t="s">
        <v>164</v>
      </c>
      <c r="M72" s="532"/>
      <c r="N72" s="532"/>
      <c r="O72" s="532"/>
      <c r="P72" s="532"/>
      <c r="Q72" s="532"/>
      <c r="R72" s="532"/>
      <c r="S72" s="533"/>
    </row>
    <row r="73" spans="1:19" ht="15" customHeight="1" x14ac:dyDescent="0.25">
      <c r="A73" s="304"/>
      <c r="B73" s="336" t="s">
        <v>124</v>
      </c>
      <c r="C73" s="337"/>
      <c r="D73" s="337"/>
      <c r="E73" s="337"/>
      <c r="F73" s="338"/>
      <c r="G73" s="534"/>
      <c r="H73" s="535"/>
      <c r="I73" s="536"/>
      <c r="J73" s="334"/>
      <c r="K73" s="358"/>
      <c r="L73" s="531" t="s">
        <v>158</v>
      </c>
      <c r="M73" s="532"/>
      <c r="N73" s="532"/>
      <c r="O73" s="532"/>
      <c r="P73" s="532"/>
      <c r="Q73" s="532"/>
      <c r="R73" s="532"/>
      <c r="S73" s="533"/>
    </row>
    <row r="74" spans="1:19" ht="15" customHeight="1" x14ac:dyDescent="0.25">
      <c r="A74" s="304"/>
      <c r="B74" s="336" t="s">
        <v>125</v>
      </c>
      <c r="C74" s="337"/>
      <c r="D74" s="337"/>
      <c r="E74" s="337"/>
      <c r="F74" s="338"/>
      <c r="G74" s="534"/>
      <c r="H74" s="535"/>
      <c r="I74" s="536"/>
      <c r="J74" s="334"/>
      <c r="K74" s="358"/>
      <c r="L74" s="531" t="s">
        <v>185</v>
      </c>
      <c r="M74" s="532"/>
      <c r="N74" s="532"/>
      <c r="O74" s="532"/>
      <c r="P74" s="532"/>
      <c r="Q74" s="532"/>
      <c r="R74" s="532"/>
      <c r="S74" s="533"/>
    </row>
    <row r="75" spans="1:19" ht="15" customHeight="1" x14ac:dyDescent="0.25">
      <c r="A75" s="304"/>
      <c r="B75" s="336" t="s">
        <v>126</v>
      </c>
      <c r="C75" s="337"/>
      <c r="D75" s="337"/>
      <c r="E75" s="337"/>
      <c r="F75" s="338"/>
      <c r="G75" s="534">
        <v>8</v>
      </c>
      <c r="H75" s="535"/>
      <c r="I75" s="536"/>
      <c r="J75" s="334"/>
      <c r="K75" s="358"/>
      <c r="L75" s="531"/>
      <c r="M75" s="532"/>
      <c r="N75" s="532"/>
      <c r="O75" s="532"/>
      <c r="P75" s="532"/>
      <c r="Q75" s="532"/>
      <c r="R75" s="532"/>
      <c r="S75" s="533"/>
    </row>
    <row r="76" spans="1:19" ht="15" customHeight="1" x14ac:dyDescent="0.25">
      <c r="A76" s="304"/>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4"/>
      <c r="B77" s="336" t="s">
        <v>128</v>
      </c>
      <c r="C77" s="337"/>
      <c r="D77" s="337"/>
      <c r="E77" s="337"/>
      <c r="F77" s="338"/>
      <c r="G77" s="534">
        <v>6</v>
      </c>
      <c r="H77" s="535"/>
      <c r="I77" s="536"/>
      <c r="J77" s="334"/>
      <c r="K77" s="358"/>
      <c r="L77" s="531"/>
      <c r="M77" s="532"/>
      <c r="N77" s="532"/>
      <c r="O77" s="532"/>
      <c r="P77" s="532"/>
      <c r="Q77" s="532"/>
      <c r="R77" s="532"/>
      <c r="S77" s="533"/>
    </row>
    <row r="78" spans="1:19" ht="15" customHeight="1" x14ac:dyDescent="0.25">
      <c r="A78" s="304"/>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4"/>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4"/>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4"/>
      <c r="B81" s="336" t="s">
        <v>133</v>
      </c>
      <c r="C81" s="337"/>
      <c r="D81" s="337"/>
      <c r="E81" s="337"/>
      <c r="F81" s="338"/>
      <c r="G81" s="534">
        <v>4</v>
      </c>
      <c r="H81" s="535"/>
      <c r="I81" s="536"/>
      <c r="J81" s="334"/>
      <c r="K81" s="358"/>
      <c r="L81" s="531" t="s">
        <v>157</v>
      </c>
      <c r="M81" s="532"/>
      <c r="N81" s="532"/>
      <c r="O81" s="532"/>
      <c r="P81" s="532"/>
      <c r="Q81" s="532"/>
      <c r="R81" s="532"/>
      <c r="S81" s="533"/>
    </row>
    <row r="82" spans="1:19" ht="15" customHeight="1" x14ac:dyDescent="0.25">
      <c r="A82" s="304"/>
      <c r="B82" s="336" t="s">
        <v>134</v>
      </c>
      <c r="C82" s="337"/>
      <c r="D82" s="337"/>
      <c r="E82" s="337"/>
      <c r="F82" s="338"/>
      <c r="G82" s="534"/>
      <c r="H82" s="535"/>
      <c r="I82" s="536"/>
      <c r="J82" s="334"/>
      <c r="K82" s="358"/>
      <c r="L82" s="531" t="s">
        <v>166</v>
      </c>
      <c r="M82" s="532"/>
      <c r="N82" s="532"/>
      <c r="O82" s="532"/>
      <c r="P82" s="532"/>
      <c r="Q82" s="532"/>
      <c r="R82" s="532"/>
      <c r="S82" s="533"/>
    </row>
    <row r="83" spans="1:19" ht="15" customHeight="1" x14ac:dyDescent="0.25">
      <c r="A83" s="304"/>
      <c r="B83" s="336" t="s">
        <v>135</v>
      </c>
      <c r="C83" s="337"/>
      <c r="D83" s="337"/>
      <c r="E83" s="337"/>
      <c r="F83" s="338"/>
      <c r="G83" s="534"/>
      <c r="H83" s="535"/>
      <c r="I83" s="536"/>
      <c r="J83" s="334"/>
      <c r="K83" s="358"/>
      <c r="L83" s="531" t="s">
        <v>171</v>
      </c>
      <c r="M83" s="532"/>
      <c r="N83" s="532"/>
      <c r="O83" s="532"/>
      <c r="P83" s="532"/>
      <c r="Q83" s="532"/>
      <c r="R83" s="532"/>
      <c r="S83" s="533"/>
    </row>
    <row r="84" spans="1:19" ht="15" customHeight="1" x14ac:dyDescent="0.25">
      <c r="A84" s="304"/>
      <c r="B84" s="369" t="s">
        <v>136</v>
      </c>
      <c r="C84" s="370"/>
      <c r="D84" s="370"/>
      <c r="E84" s="370"/>
      <c r="F84" s="371"/>
      <c r="G84" s="366">
        <f>E1_LST!H67</f>
        <v>132</v>
      </c>
      <c r="H84" s="367"/>
      <c r="I84" s="368"/>
      <c r="J84" s="334"/>
      <c r="K84" s="358"/>
      <c r="L84" s="531"/>
      <c r="M84" s="532"/>
      <c r="N84" s="532"/>
      <c r="O84" s="532"/>
      <c r="P84" s="532"/>
      <c r="Q84" s="532"/>
      <c r="R84" s="532"/>
      <c r="S84" s="533"/>
    </row>
    <row r="85" spans="1:19" ht="15" customHeight="1" x14ac:dyDescent="0.25">
      <c r="A85" s="394"/>
      <c r="B85" s="373" t="s">
        <v>206</v>
      </c>
      <c r="C85" s="374"/>
      <c r="D85" s="374"/>
      <c r="E85" s="374"/>
      <c r="F85" s="375"/>
      <c r="G85" s="348">
        <f>SUM(G84,G71)</f>
        <v>150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2" t="s">
        <v>137</v>
      </c>
      <c r="B87" s="413"/>
      <c r="C87" s="413"/>
      <c r="D87" s="413"/>
      <c r="E87" s="413"/>
      <c r="F87" s="413"/>
      <c r="G87" s="413"/>
      <c r="H87" s="413"/>
      <c r="I87" s="413"/>
      <c r="J87" s="413"/>
      <c r="K87" s="413"/>
      <c r="L87" s="413"/>
      <c r="M87" s="413"/>
      <c r="N87" s="413"/>
      <c r="O87" s="413"/>
      <c r="P87" s="413"/>
      <c r="Q87" s="413"/>
      <c r="R87" s="413"/>
      <c r="S87" s="414"/>
    </row>
    <row r="88" spans="1:19" ht="15" customHeight="1" x14ac:dyDescent="0.25">
      <c r="A88" s="415" t="s">
        <v>201</v>
      </c>
      <c r="B88" s="308" t="s">
        <v>138</v>
      </c>
      <c r="C88" s="309"/>
      <c r="D88" s="309"/>
      <c r="E88" s="310"/>
      <c r="F88" s="308" t="str">
        <f>E1_LST!E67</f>
        <v>zal. bez oceny</v>
      </c>
      <c r="G88" s="309"/>
      <c r="H88" s="309"/>
      <c r="I88" s="310"/>
      <c r="J88" s="418"/>
      <c r="K88" s="421" t="s">
        <v>139</v>
      </c>
      <c r="L88" s="318" t="s">
        <v>140</v>
      </c>
      <c r="M88" s="319"/>
      <c r="N88" s="319"/>
      <c r="O88" s="319"/>
      <c r="P88" s="319"/>
      <c r="Q88" s="319"/>
      <c r="R88" s="319"/>
      <c r="S88" s="320"/>
    </row>
    <row r="89" spans="1:19" ht="15" customHeight="1" x14ac:dyDescent="0.25">
      <c r="A89" s="416"/>
      <c r="B89" s="312" t="s">
        <v>454</v>
      </c>
      <c r="C89" s="313"/>
      <c r="D89" s="313"/>
      <c r="E89" s="314"/>
      <c r="F89" s="312" t="s">
        <v>142</v>
      </c>
      <c r="G89" s="313"/>
      <c r="H89" s="313"/>
      <c r="I89" s="314"/>
      <c r="J89" s="419"/>
      <c r="K89" s="422"/>
      <c r="L89" s="315" t="s">
        <v>292</v>
      </c>
      <c r="M89" s="316"/>
      <c r="N89" s="316"/>
      <c r="O89" s="316"/>
      <c r="P89" s="316"/>
      <c r="Q89" s="316"/>
      <c r="R89" s="316"/>
      <c r="S89" s="317"/>
    </row>
    <row r="90" spans="1:19" ht="15" customHeight="1" x14ac:dyDescent="0.25">
      <c r="A90" s="416"/>
      <c r="B90" s="537" t="s">
        <v>197</v>
      </c>
      <c r="C90" s="538"/>
      <c r="D90" s="538"/>
      <c r="E90" s="539"/>
      <c r="F90" s="540">
        <v>100</v>
      </c>
      <c r="G90" s="541"/>
      <c r="H90" s="541"/>
      <c r="I90" s="542"/>
      <c r="J90" s="419"/>
      <c r="K90" s="422"/>
      <c r="L90" s="315" t="s">
        <v>293</v>
      </c>
      <c r="M90" s="316"/>
      <c r="N90" s="316"/>
      <c r="O90" s="316"/>
      <c r="P90" s="316"/>
      <c r="Q90" s="316"/>
      <c r="R90" s="316"/>
      <c r="S90" s="317"/>
    </row>
    <row r="91" spans="1:19" ht="15" customHeight="1" x14ac:dyDescent="0.25">
      <c r="A91" s="416"/>
      <c r="B91" s="537"/>
      <c r="C91" s="538"/>
      <c r="D91" s="538"/>
      <c r="E91" s="539"/>
      <c r="F91" s="540"/>
      <c r="G91" s="541"/>
      <c r="H91" s="541"/>
      <c r="I91" s="542"/>
      <c r="J91" s="419"/>
      <c r="K91" s="422"/>
      <c r="L91" s="315" t="s">
        <v>143</v>
      </c>
      <c r="M91" s="316"/>
      <c r="N91" s="316"/>
      <c r="O91" s="316"/>
      <c r="P91" s="316"/>
      <c r="Q91" s="316"/>
      <c r="R91" s="316"/>
      <c r="S91" s="317"/>
    </row>
    <row r="92" spans="1:19" ht="15" customHeight="1" x14ac:dyDescent="0.25">
      <c r="A92" s="416"/>
      <c r="B92" s="537"/>
      <c r="C92" s="538"/>
      <c r="D92" s="538"/>
      <c r="E92" s="539"/>
      <c r="F92" s="540"/>
      <c r="G92" s="541"/>
      <c r="H92" s="541"/>
      <c r="I92" s="542"/>
      <c r="J92" s="419"/>
      <c r="K92" s="422"/>
      <c r="L92" s="315" t="s">
        <v>294</v>
      </c>
      <c r="M92" s="316"/>
      <c r="N92" s="316"/>
      <c r="O92" s="316"/>
      <c r="P92" s="316"/>
      <c r="Q92" s="316"/>
      <c r="R92" s="316"/>
      <c r="S92" s="317"/>
    </row>
    <row r="93" spans="1:19" ht="15" customHeight="1" x14ac:dyDescent="0.25">
      <c r="A93" s="416"/>
      <c r="B93" s="537"/>
      <c r="C93" s="538"/>
      <c r="D93" s="538"/>
      <c r="E93" s="539"/>
      <c r="F93" s="540"/>
      <c r="G93" s="541"/>
      <c r="H93" s="541"/>
      <c r="I93" s="542"/>
      <c r="J93" s="419"/>
      <c r="K93" s="422"/>
      <c r="L93" s="315" t="s">
        <v>144</v>
      </c>
      <c r="M93" s="316"/>
      <c r="N93" s="316"/>
      <c r="O93" s="316"/>
      <c r="P93" s="316"/>
      <c r="Q93" s="316"/>
      <c r="R93" s="316"/>
      <c r="S93" s="317"/>
    </row>
    <row r="94" spans="1:19" ht="15" customHeight="1" x14ac:dyDescent="0.25">
      <c r="A94" s="417"/>
      <c r="B94" s="537"/>
      <c r="C94" s="538"/>
      <c r="D94" s="538"/>
      <c r="E94" s="539"/>
      <c r="F94" s="540"/>
      <c r="G94" s="541"/>
      <c r="H94" s="541"/>
      <c r="I94" s="542"/>
      <c r="J94" s="420"/>
      <c r="K94" s="423"/>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7" t="s">
        <v>200</v>
      </c>
      <c r="B96" s="430" t="s">
        <v>145</v>
      </c>
      <c r="C96" s="431"/>
      <c r="D96" s="431"/>
      <c r="E96" s="431"/>
      <c r="F96" s="431"/>
      <c r="G96" s="431"/>
      <c r="H96" s="431"/>
      <c r="I96" s="431"/>
      <c r="J96" s="431"/>
      <c r="K96" s="431"/>
      <c r="L96" s="431"/>
      <c r="M96" s="431"/>
      <c r="N96" s="431"/>
      <c r="O96" s="431"/>
      <c r="P96" s="431"/>
      <c r="Q96" s="431"/>
      <c r="R96" s="431"/>
      <c r="S96" s="432"/>
    </row>
    <row r="97" spans="1:19" ht="15" customHeight="1" x14ac:dyDescent="0.25">
      <c r="A97" s="428"/>
      <c r="B97" s="433" t="s">
        <v>442</v>
      </c>
      <c r="C97" s="434"/>
      <c r="D97" s="434"/>
      <c r="E97" s="434"/>
      <c r="F97" s="434"/>
      <c r="G97" s="434"/>
      <c r="H97" s="434"/>
      <c r="I97" s="434"/>
      <c r="J97" s="434"/>
      <c r="K97" s="434"/>
      <c r="L97" s="434"/>
      <c r="M97" s="434"/>
      <c r="N97" s="434"/>
      <c r="O97" s="434"/>
      <c r="P97" s="434"/>
      <c r="Q97" s="434"/>
      <c r="R97" s="434"/>
      <c r="S97" s="435"/>
    </row>
    <row r="98" spans="1:19" ht="82.5" customHeight="1" x14ac:dyDescent="0.25">
      <c r="A98" s="428"/>
      <c r="B98" s="543" t="s">
        <v>414</v>
      </c>
      <c r="C98" s="543"/>
      <c r="D98" s="543"/>
      <c r="E98" s="543"/>
      <c r="F98" s="543"/>
      <c r="G98" s="543"/>
      <c r="H98" s="543"/>
      <c r="I98" s="543"/>
      <c r="J98" s="543"/>
      <c r="K98" s="543"/>
      <c r="L98" s="543"/>
      <c r="M98" s="543"/>
      <c r="N98" s="543"/>
      <c r="O98" s="543"/>
      <c r="P98" s="543"/>
      <c r="Q98" s="543"/>
      <c r="R98" s="543"/>
      <c r="S98" s="544"/>
    </row>
    <row r="99" spans="1:19" ht="15" customHeight="1" x14ac:dyDescent="0.25">
      <c r="A99" s="428"/>
      <c r="B99" s="424" t="s">
        <v>147</v>
      </c>
      <c r="C99" s="425"/>
      <c r="D99" s="425"/>
      <c r="E99" s="425"/>
      <c r="F99" s="425"/>
      <c r="G99" s="425"/>
      <c r="H99" s="425"/>
      <c r="I99" s="425"/>
      <c r="J99" s="425"/>
      <c r="K99" s="425"/>
      <c r="L99" s="425"/>
      <c r="M99" s="425"/>
      <c r="N99" s="425"/>
      <c r="O99" s="425"/>
      <c r="P99" s="425"/>
      <c r="Q99" s="425"/>
      <c r="R99" s="425"/>
      <c r="S99" s="426"/>
    </row>
    <row r="100" spans="1:19" ht="30" customHeight="1" x14ac:dyDescent="0.25">
      <c r="A100" s="428"/>
      <c r="B100" s="563"/>
      <c r="C100" s="564"/>
      <c r="D100" s="564"/>
      <c r="E100" s="564"/>
      <c r="F100" s="564"/>
      <c r="G100" s="564"/>
      <c r="H100" s="564"/>
      <c r="I100" s="564"/>
      <c r="J100" s="564"/>
      <c r="K100" s="564"/>
      <c r="L100" s="564"/>
      <c r="M100" s="564"/>
      <c r="N100" s="564"/>
      <c r="O100" s="564"/>
      <c r="P100" s="564"/>
      <c r="Q100" s="564"/>
      <c r="R100" s="564"/>
      <c r="S100" s="565"/>
    </row>
    <row r="101" spans="1:19" ht="15" customHeight="1" x14ac:dyDescent="0.25">
      <c r="A101" s="428"/>
      <c r="B101" s="424" t="s">
        <v>148</v>
      </c>
      <c r="C101" s="425"/>
      <c r="D101" s="425"/>
      <c r="E101" s="425"/>
      <c r="F101" s="425"/>
      <c r="G101" s="425"/>
      <c r="H101" s="425"/>
      <c r="I101" s="425"/>
      <c r="J101" s="425"/>
      <c r="K101" s="425"/>
      <c r="L101" s="425"/>
      <c r="M101" s="425"/>
      <c r="N101" s="425"/>
      <c r="O101" s="425"/>
      <c r="P101" s="425"/>
      <c r="Q101" s="425"/>
      <c r="R101" s="425"/>
      <c r="S101" s="426"/>
    </row>
    <row r="102" spans="1:19" ht="30" customHeight="1" x14ac:dyDescent="0.25">
      <c r="A102" s="429"/>
      <c r="B102" s="563"/>
      <c r="C102" s="564"/>
      <c r="D102" s="564"/>
      <c r="E102" s="564"/>
      <c r="F102" s="564"/>
      <c r="G102" s="564"/>
      <c r="H102" s="564"/>
      <c r="I102" s="564"/>
      <c r="J102" s="564"/>
      <c r="K102" s="564"/>
      <c r="L102" s="564"/>
      <c r="M102" s="564"/>
      <c r="N102" s="564"/>
      <c r="O102" s="564"/>
      <c r="P102" s="564"/>
      <c r="Q102" s="564"/>
      <c r="R102" s="564"/>
      <c r="S102" s="5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q2e331P+GRa1oOnEe13x995zn+UdbW1yFQlkKLWy7wvBNhwvPRLdn7c1Q4c2W5WybStMUqgmteBlvrdHNFyggg==" saltValue="z38t1FzBFbdecE2L/+MeH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54:S68" xr:uid="{00000000-0002-0000-3200-000004000000}">
      <formula1>KEK_E1</formula1>
    </dataValidation>
    <dataValidation type="list" allowBlank="1" showInputMessage="1" showErrorMessage="1" sqref="N34:S53" xr:uid="{00000000-0002-0000-3200-000005000000}">
      <formula1>KEU_E1</formula1>
    </dataValidation>
    <dataValidation type="list" allowBlank="1" showInputMessage="1" showErrorMessage="1" sqref="N14:S33" xr:uid="{00000000-0002-0000-3200-000006000000}">
      <formula1>KEW_E1</formula1>
    </dataValidation>
  </dataValidations>
  <hyperlinks>
    <hyperlink ref="O13" r:id="rId1" xr:uid="{DB2931A6-D6E0-4DE0-AE04-FBA0BD81B65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ABABFF"/>
    <pageSetUpPr fitToPage="1"/>
  </sheetPr>
  <dimension ref="A1:S33"/>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E1_LST!B68</f>
        <v>Moduł E1/14</v>
      </c>
      <c r="D3" s="224"/>
      <c r="E3" s="224"/>
      <c r="F3" s="225"/>
      <c r="G3" s="3"/>
      <c r="H3" s="3"/>
      <c r="I3" s="3"/>
      <c r="J3" s="3"/>
      <c r="K3" s="3"/>
      <c r="L3" s="4"/>
      <c r="M3" s="4"/>
      <c r="N3" s="4"/>
      <c r="O3" s="4"/>
      <c r="P3" s="4"/>
      <c r="Q3" s="4"/>
    </row>
    <row r="4" spans="1:19" s="469" customFormat="1" ht="39.75" customHeight="1" thickBot="1" x14ac:dyDescent="0.3">
      <c r="A4" s="222" t="s">
        <v>93</v>
      </c>
      <c r="B4" s="222"/>
      <c r="C4" s="212" t="str">
        <f>E1_LST!C68</f>
        <v>Moduł specjalnościowy (3) LOGISTYKA-SPEDYCJA-TRANSPORT</v>
      </c>
      <c r="D4" s="213"/>
      <c r="E4" s="213"/>
      <c r="F4" s="213"/>
      <c r="G4" s="213"/>
      <c r="H4" s="213"/>
      <c r="I4" s="213"/>
      <c r="J4" s="214"/>
      <c r="K4" s="217" t="s">
        <v>94</v>
      </c>
      <c r="L4" s="217"/>
      <c r="M4" s="181">
        <f>E1_LST!D68</f>
        <v>7</v>
      </c>
      <c r="N4" s="215" t="s">
        <v>95</v>
      </c>
      <c r="O4" s="216"/>
      <c r="P4" s="209" t="str">
        <f>E1_LST!F68</f>
        <v>dr M. Lazarek-Janowska</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347</v>
      </c>
      <c r="H6" s="179" t="s">
        <v>99</v>
      </c>
      <c r="I6" s="40">
        <v>6</v>
      </c>
      <c r="J6" s="7" t="s">
        <v>291</v>
      </c>
      <c r="K6" s="471" t="s">
        <v>100</v>
      </c>
      <c r="L6" s="471"/>
      <c r="M6" s="233" t="s">
        <v>101</v>
      </c>
      <c r="N6" s="233"/>
      <c r="O6" s="569" t="s">
        <v>874</v>
      </c>
      <c r="P6" s="234" t="s">
        <v>103</v>
      </c>
      <c r="Q6" s="235"/>
      <c r="R6" s="181">
        <f>E1_LST!G68</f>
        <v>38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t="s">
        <v>863</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864</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27.5" customHeight="1" thickBot="1" x14ac:dyDescent="0.3">
      <c r="A22" s="479" t="s">
        <v>865</v>
      </c>
      <c r="B22" s="480"/>
      <c r="C22" s="480"/>
      <c r="D22" s="480"/>
      <c r="E22" s="480"/>
      <c r="F22" s="480" t="s">
        <v>866</v>
      </c>
      <c r="G22" s="480"/>
      <c r="H22" s="480"/>
      <c r="I22" s="480"/>
      <c r="J22" s="480"/>
      <c r="K22" s="480"/>
      <c r="L22" s="480" t="s">
        <v>867</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E1_LST!B68</f>
        <v>Moduł E1/14</v>
      </c>
      <c r="C26" s="260"/>
      <c r="D26" s="33" t="str">
        <f>E1_LST!B69</f>
        <v>Kurs 14.1.</v>
      </c>
      <c r="E26" s="103" t="str">
        <f>E1_LST!B68</f>
        <v>Moduł E1/14</v>
      </c>
      <c r="F26" s="267" t="str">
        <f>E1_LST!B70</f>
        <v>Kurs 14.2.</v>
      </c>
      <c r="G26" s="268"/>
      <c r="H26" s="275" t="str">
        <f>E1_LST!B68</f>
        <v>Moduł E1/14</v>
      </c>
      <c r="I26" s="276"/>
      <c r="J26" s="34" t="str">
        <f>E1_LST!B71</f>
        <v>Kurs 14.3.</v>
      </c>
      <c r="K26" s="283"/>
      <c r="L26" s="284"/>
      <c r="M26" s="283"/>
      <c r="N26" s="284"/>
      <c r="O26" s="285"/>
      <c r="P26" s="286"/>
      <c r="Q26" s="285"/>
      <c r="R26" s="287"/>
    </row>
    <row r="27" spans="1:19" s="104" customFormat="1" ht="59.25" customHeight="1" x14ac:dyDescent="0.25">
      <c r="A27" s="27" t="s">
        <v>111</v>
      </c>
      <c r="B27" s="264" t="str">
        <f>E1_LST!C69</f>
        <v>Mapowanie i analiza procesów logistycznych</v>
      </c>
      <c r="C27" s="265"/>
      <c r="D27" s="266"/>
      <c r="E27" s="269" t="str">
        <f>E1_LST!C70</f>
        <v>Systemy IT w LST</v>
      </c>
      <c r="F27" s="270"/>
      <c r="G27" s="271"/>
      <c r="H27" s="277" t="str">
        <f>E1_LST!C71</f>
        <v>Profesional workshop (kurs w języku obcym)</v>
      </c>
      <c r="I27" s="278"/>
      <c r="J27" s="279"/>
      <c r="K27" s="288"/>
      <c r="L27" s="289"/>
      <c r="M27" s="289"/>
      <c r="N27" s="290"/>
      <c r="O27" s="291"/>
      <c r="P27" s="292"/>
      <c r="Q27" s="292"/>
      <c r="R27" s="293"/>
    </row>
    <row r="28" spans="1:19" s="104" customFormat="1" ht="30" customHeight="1" x14ac:dyDescent="0.25">
      <c r="A28" s="27" t="s">
        <v>112</v>
      </c>
      <c r="B28" s="436">
        <f>E1_LST!D69</f>
        <v>4</v>
      </c>
      <c r="C28" s="437"/>
      <c r="D28" s="438"/>
      <c r="E28" s="439">
        <f>E1_LST!D70</f>
        <v>1</v>
      </c>
      <c r="F28" s="440"/>
      <c r="G28" s="441"/>
      <c r="H28" s="442">
        <f>E1_LST!D71</f>
        <v>2</v>
      </c>
      <c r="I28" s="443"/>
      <c r="J28" s="444"/>
      <c r="K28" s="445"/>
      <c r="L28" s="446"/>
      <c r="M28" s="446"/>
      <c r="N28" s="447"/>
      <c r="O28" s="448"/>
      <c r="P28" s="449"/>
      <c r="Q28" s="449"/>
      <c r="R28" s="450"/>
    </row>
    <row r="29" spans="1:19" s="104" customFormat="1" ht="34.5" customHeight="1" thickBot="1" x14ac:dyDescent="0.3">
      <c r="A29" s="39"/>
      <c r="B29" s="130"/>
      <c r="C29" s="142" t="s">
        <v>452</v>
      </c>
      <c r="D29" s="131"/>
      <c r="E29" s="132"/>
      <c r="F29" s="143" t="s">
        <v>452</v>
      </c>
      <c r="G29" s="133"/>
      <c r="H29" s="134"/>
      <c r="I29" s="144" t="s">
        <v>452</v>
      </c>
      <c r="J29" s="135"/>
      <c r="K29" s="136"/>
      <c r="L29" s="146"/>
      <c r="M29" s="137"/>
      <c r="N29" s="138"/>
      <c r="O29" s="139"/>
      <c r="P29" s="145"/>
      <c r="Q29" s="140"/>
      <c r="R29" s="141"/>
    </row>
    <row r="30" spans="1:19" x14ac:dyDescent="0.25">
      <c r="A30" s="104"/>
      <c r="B30" s="104"/>
      <c r="C30" s="104"/>
      <c r="D30" s="104"/>
      <c r="E30" s="104"/>
      <c r="F30" s="104"/>
      <c r="G30" s="104"/>
      <c r="H30" s="104"/>
      <c r="I30" s="104"/>
      <c r="J30" s="104"/>
      <c r="K30" s="104"/>
      <c r="L30" s="104"/>
      <c r="M30" s="104"/>
      <c r="N30" s="104"/>
      <c r="O30" s="104"/>
      <c r="P30" s="104"/>
      <c r="Q30" s="104"/>
      <c r="R30" s="104"/>
    </row>
    <row r="31" spans="1:19" x14ac:dyDescent="0.25">
      <c r="A31" s="104"/>
      <c r="B31" s="104"/>
      <c r="C31" s="104"/>
      <c r="D31" s="104"/>
      <c r="E31" s="104"/>
      <c r="F31" s="104"/>
      <c r="G31" s="104"/>
      <c r="H31" s="104"/>
      <c r="I31" s="104"/>
      <c r="J31" s="104"/>
      <c r="K31" s="104"/>
      <c r="L31" s="104"/>
      <c r="M31" s="104"/>
      <c r="N31" s="104"/>
      <c r="O31" s="104"/>
      <c r="P31" s="104"/>
      <c r="Q31" s="104"/>
      <c r="R31" s="104"/>
    </row>
    <row r="32" spans="1:19" x14ac:dyDescent="0.25">
      <c r="A32" s="104"/>
      <c r="B32" s="104"/>
      <c r="C32" s="104"/>
      <c r="D32" s="104"/>
      <c r="E32" s="104"/>
      <c r="F32" s="104"/>
      <c r="G32" s="104"/>
      <c r="H32" s="104"/>
      <c r="I32" s="104"/>
      <c r="J32" s="104"/>
      <c r="K32" s="104"/>
      <c r="L32" s="104"/>
      <c r="M32" s="104"/>
      <c r="N32" s="104"/>
      <c r="O32" s="104"/>
      <c r="P32" s="104"/>
      <c r="Q32" s="104"/>
      <c r="R32" s="104"/>
    </row>
    <row r="33" spans="1:18" x14ac:dyDescent="0.25">
      <c r="A33" s="104"/>
      <c r="B33" s="104"/>
      <c r="C33" s="104"/>
      <c r="D33" s="104"/>
      <c r="E33" s="104"/>
      <c r="F33" s="104"/>
      <c r="G33" s="104"/>
      <c r="H33" s="104"/>
      <c r="I33" s="104"/>
      <c r="J33" s="104"/>
      <c r="K33" s="104"/>
      <c r="L33" s="104"/>
      <c r="M33" s="104"/>
      <c r="N33" s="104"/>
      <c r="O33" s="104"/>
      <c r="P33" s="104"/>
      <c r="Q33" s="104"/>
      <c r="R33" s="104"/>
    </row>
  </sheetData>
  <sheetProtection algorithmName="SHA-512" hashValue="KZ+AU/oL6yyQVHrLjNlBidz2YDdCXQxaq0CGQtxdiTWD0c8r+wWpnHnF9Sa2HxvlRTdMlVkZhbg44cHhP8UMgw==" saltValue="BEBoY4w2MnuCJVG3Y9yB3w=="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300-000000000000}">
      <formula1>20</formula1>
      <formula2>1200</formula2>
    </dataValidation>
    <dataValidation type="list" allowBlank="1" showInputMessage="1" showErrorMessage="1" sqref="K6:L6" xr:uid="{00000000-0002-0000-3300-000001000000}">
      <formula1>STATUS</formula1>
    </dataValidation>
  </dataValidations>
  <hyperlinks>
    <hyperlink ref="F29" r:id="rId1" xr:uid="{67EBAE1B-8723-4985-AB51-01F82674A271}"/>
    <hyperlink ref="C29" r:id="rId2" xr:uid="{8AC4C092-7E8B-4810-9F4C-11910CA6BFEA}"/>
    <hyperlink ref="I29" r:id="rId3" xr:uid="{E2BFE732-C4D9-4391-97E0-1714D33F60B8}"/>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legacyDrawingHF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E1_LST!B68</f>
        <v>Moduł E1/14</v>
      </c>
      <c r="B3" s="340"/>
      <c r="C3" s="340"/>
      <c r="D3" s="344" t="str">
        <f>E1_LST!C68</f>
        <v>Moduł specjalnościowy (3) LOGISTYKA-SPEDYCJA-TRANSPORT</v>
      </c>
      <c r="E3" s="345"/>
      <c r="F3" s="345"/>
      <c r="G3" s="345"/>
      <c r="H3" s="345"/>
      <c r="I3" s="346"/>
      <c r="J3" s="3"/>
      <c r="K3" s="3"/>
      <c r="L3" s="4"/>
      <c r="M3" s="4"/>
      <c r="N3" s="4"/>
      <c r="O3" s="4"/>
      <c r="P3" s="4"/>
      <c r="Q3" s="4"/>
      <c r="R3" s="4"/>
    </row>
    <row r="4" spans="1:19" ht="18.75" thickBot="1" x14ac:dyDescent="0.3">
      <c r="A4" s="295" t="s">
        <v>110</v>
      </c>
      <c r="B4" s="295"/>
      <c r="C4" s="295"/>
      <c r="D4" s="451" t="str">
        <f>E1_LST!B69</f>
        <v>Kurs 14.1.</v>
      </c>
      <c r="E4" s="452"/>
      <c r="F4" s="452"/>
      <c r="G4" s="452"/>
      <c r="H4" s="452"/>
      <c r="I4" s="453"/>
      <c r="J4" s="3"/>
      <c r="K4" s="3"/>
      <c r="L4" s="4"/>
      <c r="M4" s="4"/>
      <c r="N4" s="4"/>
      <c r="O4" s="4"/>
      <c r="P4" s="4"/>
      <c r="Q4" s="4"/>
      <c r="R4" s="4"/>
    </row>
    <row r="5" spans="1:19" ht="23.25" thickBot="1" x14ac:dyDescent="0.3">
      <c r="A5" s="296" t="s">
        <v>111</v>
      </c>
      <c r="B5" s="296"/>
      <c r="C5" s="296"/>
      <c r="D5" s="297" t="str">
        <f>E1_LST!C69</f>
        <v>Mapowanie i analiza procesów logistycznych</v>
      </c>
      <c r="E5" s="297"/>
      <c r="F5" s="297"/>
      <c r="G5" s="297"/>
      <c r="H5" s="297"/>
      <c r="I5" s="297"/>
      <c r="J5" s="297"/>
      <c r="K5" s="297"/>
      <c r="L5" s="298" t="s">
        <v>94</v>
      </c>
      <c r="M5" s="298"/>
      <c r="N5" s="41">
        <f>E1_LST!D69</f>
        <v>4</v>
      </c>
      <c r="O5" s="298" t="s">
        <v>95</v>
      </c>
      <c r="P5" s="298"/>
      <c r="Q5" s="299" t="str">
        <f>E1_LST!F68</f>
        <v>dr M. Lazarek-Janowska</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(14)'!G6</f>
        <v>III</v>
      </c>
      <c r="H7" s="180" t="s">
        <v>99</v>
      </c>
      <c r="I7" s="40">
        <f>'M (14)'!I6</f>
        <v>6</v>
      </c>
      <c r="J7" s="234" t="s">
        <v>384</v>
      </c>
      <c r="K7" s="235"/>
      <c r="L7" s="482" t="s">
        <v>100</v>
      </c>
      <c r="M7" s="483"/>
      <c r="N7" s="7" t="s">
        <v>101</v>
      </c>
      <c r="O7" s="398" t="s">
        <v>102</v>
      </c>
      <c r="P7" s="398"/>
      <c r="Q7" s="306" t="s">
        <v>103</v>
      </c>
      <c r="R7" s="306"/>
      <c r="S7" s="42">
        <f>E1_LST!G69</f>
        <v>24</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844</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298</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t="s">
        <v>303</v>
      </c>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845</v>
      </c>
      <c r="C19" s="520"/>
      <c r="D19" s="520"/>
      <c r="E19" s="520"/>
      <c r="F19" s="520"/>
      <c r="G19" s="520"/>
      <c r="H19" s="520"/>
      <c r="I19" s="520"/>
      <c r="J19" s="520"/>
      <c r="K19" s="520"/>
      <c r="L19" s="520"/>
      <c r="M19" s="521"/>
      <c r="N19" s="522" t="s">
        <v>295</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298</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846</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315</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320</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847</v>
      </c>
      <c r="C39" s="520"/>
      <c r="D39" s="520"/>
      <c r="E39" s="520"/>
      <c r="F39" s="520"/>
      <c r="G39" s="520"/>
      <c r="H39" s="520"/>
      <c r="I39" s="520"/>
      <c r="J39" s="520"/>
      <c r="K39" s="520"/>
      <c r="L39" s="520"/>
      <c r="M39" s="521"/>
      <c r="N39" s="522" t="s">
        <v>315</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320</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848</v>
      </c>
      <c r="C44" s="520"/>
      <c r="D44" s="520"/>
      <c r="E44" s="520"/>
      <c r="F44" s="520"/>
      <c r="G44" s="520"/>
      <c r="H44" s="520"/>
      <c r="I44" s="520"/>
      <c r="J44" s="520"/>
      <c r="K44" s="520"/>
      <c r="L44" s="520"/>
      <c r="M44" s="521"/>
      <c r="N44" s="522" t="s">
        <v>318</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thickBot="1" x14ac:dyDescent="0.3">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849</v>
      </c>
      <c r="C54" s="502"/>
      <c r="D54" s="502"/>
      <c r="E54" s="502"/>
      <c r="F54" s="502"/>
      <c r="G54" s="502"/>
      <c r="H54" s="502"/>
      <c r="I54" s="502"/>
      <c r="J54" s="502"/>
      <c r="K54" s="502"/>
      <c r="L54" s="502"/>
      <c r="M54" s="503"/>
      <c r="N54" s="504" t="s">
        <v>324</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329</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331</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E1_LST!G69</f>
        <v>24</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24</v>
      </c>
      <c r="H72" s="349"/>
      <c r="I72" s="350"/>
      <c r="J72" s="334"/>
      <c r="K72" s="358"/>
      <c r="L72" s="531" t="s">
        <v>151</v>
      </c>
      <c r="M72" s="532"/>
      <c r="N72" s="532"/>
      <c r="O72" s="532"/>
      <c r="P72" s="532"/>
      <c r="Q72" s="532"/>
      <c r="R72" s="532"/>
      <c r="S72" s="533"/>
    </row>
    <row r="73" spans="1:19" ht="15" customHeight="1" x14ac:dyDescent="0.25">
      <c r="A73" s="301"/>
      <c r="B73" s="336" t="s">
        <v>124</v>
      </c>
      <c r="C73" s="337"/>
      <c r="D73" s="337"/>
      <c r="E73" s="337"/>
      <c r="F73" s="338"/>
      <c r="G73" s="534">
        <v>2</v>
      </c>
      <c r="H73" s="535"/>
      <c r="I73" s="536"/>
      <c r="J73" s="334"/>
      <c r="K73" s="358"/>
      <c r="L73" s="531" t="s">
        <v>161</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169</v>
      </c>
      <c r="M74" s="532"/>
      <c r="N74" s="532"/>
      <c r="O74" s="532"/>
      <c r="P74" s="532"/>
      <c r="Q74" s="532"/>
      <c r="R74" s="532"/>
      <c r="S74" s="533"/>
    </row>
    <row r="75" spans="1:19" ht="15" customHeight="1" x14ac:dyDescent="0.25">
      <c r="A75" s="301"/>
      <c r="B75" s="336" t="s">
        <v>126</v>
      </c>
      <c r="C75" s="337"/>
      <c r="D75" s="337"/>
      <c r="E75" s="337"/>
      <c r="F75" s="338"/>
      <c r="G75" s="534">
        <v>10</v>
      </c>
      <c r="H75" s="535"/>
      <c r="I75" s="536"/>
      <c r="J75" s="334"/>
      <c r="K75" s="358"/>
      <c r="L75" s="531" t="s">
        <v>177</v>
      </c>
      <c r="M75" s="532"/>
      <c r="N75" s="532"/>
      <c r="O75" s="532"/>
      <c r="P75" s="532"/>
      <c r="Q75" s="532"/>
      <c r="R75" s="532"/>
      <c r="S75" s="533"/>
    </row>
    <row r="76" spans="1:19" ht="15" customHeight="1" x14ac:dyDescent="0.25">
      <c r="A76" s="301"/>
      <c r="B76" s="336" t="s">
        <v>127</v>
      </c>
      <c r="C76" s="337"/>
      <c r="D76" s="337"/>
      <c r="E76" s="337"/>
      <c r="F76" s="338"/>
      <c r="G76" s="534">
        <v>12</v>
      </c>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154</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t="s">
        <v>160</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E1_LST!H69</f>
        <v>76</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100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E1_LST!E69</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197</v>
      </c>
      <c r="C90" s="538"/>
      <c r="D90" s="538"/>
      <c r="E90" s="539"/>
      <c r="F90" s="540">
        <v>70</v>
      </c>
      <c r="G90" s="541"/>
      <c r="H90" s="541"/>
      <c r="I90" s="542"/>
      <c r="J90" s="311"/>
      <c r="K90" s="324"/>
      <c r="L90" s="315" t="s">
        <v>293</v>
      </c>
      <c r="M90" s="316"/>
      <c r="N90" s="316"/>
      <c r="O90" s="316"/>
      <c r="P90" s="316"/>
      <c r="Q90" s="316"/>
      <c r="R90" s="316"/>
      <c r="S90" s="317"/>
    </row>
    <row r="91" spans="1:19" ht="15" customHeight="1" x14ac:dyDescent="0.25">
      <c r="A91" s="307"/>
      <c r="B91" s="537" t="s">
        <v>159</v>
      </c>
      <c r="C91" s="538"/>
      <c r="D91" s="538"/>
      <c r="E91" s="539"/>
      <c r="F91" s="540">
        <v>30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93" customHeight="1" x14ac:dyDescent="0.25">
      <c r="A98" s="339"/>
      <c r="B98" s="543" t="s">
        <v>850</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60" customHeight="1" x14ac:dyDescent="0.25">
      <c r="A100" s="339"/>
      <c r="B100" s="543" t="s">
        <v>851</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39.950000000000003" customHeight="1" x14ac:dyDescent="0.25">
      <c r="A102" s="339"/>
      <c r="B102" s="543" t="s">
        <v>852</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l/QbcadDCUwJsj70EZSEOubFIXVxIFWx2qGywb9ySk0a0LCRLya0UoJAUyNvdZoKDV3nENjXBdDpNghB5erqyA==" saltValue="7isfJ7867U4WTHesopVNc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400-000000000000}">
      <formula1>PRAC_STUD</formula1>
    </dataValidation>
    <dataValidation type="list" allowBlank="1" showInputMessage="1" showErrorMessage="1" sqref="L72:L79" xr:uid="{00000000-0002-0000-3400-000001000000}">
      <formula1>METODY</formula1>
    </dataValidation>
    <dataValidation type="list" allowBlank="1" showInputMessage="1" showErrorMessage="1" sqref="L7" xr:uid="{00000000-0002-0000-3400-000002000000}">
      <formula1>STATUS</formula1>
    </dataValidation>
    <dataValidation type="list" allowBlank="1" showInputMessage="1" showErrorMessage="1" sqref="B90:E94" xr:uid="{00000000-0002-0000-3400-000003000000}">
      <formula1>ZAL</formula1>
    </dataValidation>
    <dataValidation type="list" allowBlank="1" showInputMessage="1" showErrorMessage="1" sqref="N54:S68" xr:uid="{00000000-0002-0000-3400-000004000000}">
      <formula1>KEK_E1</formula1>
    </dataValidation>
    <dataValidation type="list" allowBlank="1" showInputMessage="1" showErrorMessage="1" sqref="N34:S53" xr:uid="{00000000-0002-0000-3400-000005000000}">
      <formula1>KEU_E1</formula1>
    </dataValidation>
    <dataValidation type="list" allowBlank="1" showInputMessage="1" showErrorMessage="1" sqref="N14:S33" xr:uid="{00000000-0002-0000-3400-000006000000}">
      <formula1>KEW_E1</formula1>
    </dataValidation>
  </dataValidations>
  <hyperlinks>
    <hyperlink ref="O13" r:id="rId1" xr:uid="{6D4A6563-F9DD-4BCC-86D5-C28C2218E6B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E1_LST!B68</f>
        <v>Moduł E1/14</v>
      </c>
      <c r="B3" s="340"/>
      <c r="C3" s="340"/>
      <c r="D3" s="344" t="str">
        <f>E1_LST!C68</f>
        <v>Moduł specjalnościowy (3) LOGISTYKA-SPEDYCJA-TRANSPORT</v>
      </c>
      <c r="E3" s="345"/>
      <c r="F3" s="345"/>
      <c r="G3" s="345"/>
      <c r="H3" s="345"/>
      <c r="I3" s="346"/>
      <c r="J3" s="3"/>
      <c r="K3" s="3"/>
      <c r="L3" s="4"/>
      <c r="M3" s="4"/>
      <c r="N3" s="4"/>
      <c r="O3" s="4"/>
      <c r="P3" s="4"/>
      <c r="Q3" s="4"/>
      <c r="R3" s="4"/>
    </row>
    <row r="4" spans="1:19" ht="18.75" thickBot="1" x14ac:dyDescent="0.3">
      <c r="A4" s="295" t="s">
        <v>110</v>
      </c>
      <c r="B4" s="295"/>
      <c r="C4" s="295"/>
      <c r="D4" s="341" t="str">
        <f>E1_LST!B70</f>
        <v>Kurs 14.2.</v>
      </c>
      <c r="E4" s="342"/>
      <c r="F4" s="342"/>
      <c r="G4" s="342"/>
      <c r="H4" s="342"/>
      <c r="I4" s="343"/>
      <c r="J4" s="3"/>
      <c r="K4" s="3"/>
      <c r="L4" s="4"/>
      <c r="M4" s="4"/>
      <c r="N4" s="4"/>
      <c r="O4" s="4"/>
      <c r="P4" s="4"/>
      <c r="Q4" s="4"/>
      <c r="R4" s="4"/>
    </row>
    <row r="5" spans="1:19" ht="23.25" thickBot="1" x14ac:dyDescent="0.3">
      <c r="A5" s="296" t="s">
        <v>111</v>
      </c>
      <c r="B5" s="296"/>
      <c r="C5" s="296"/>
      <c r="D5" s="297" t="str">
        <f>E1_LST!C70</f>
        <v>Systemy IT w LST</v>
      </c>
      <c r="E5" s="297"/>
      <c r="F5" s="297"/>
      <c r="G5" s="297"/>
      <c r="H5" s="297"/>
      <c r="I5" s="297"/>
      <c r="J5" s="297"/>
      <c r="K5" s="297"/>
      <c r="L5" s="298" t="s">
        <v>94</v>
      </c>
      <c r="M5" s="298"/>
      <c r="N5" s="44">
        <f>E1_LST!D70</f>
        <v>1</v>
      </c>
      <c r="O5" s="298" t="s">
        <v>95</v>
      </c>
      <c r="P5" s="298"/>
      <c r="Q5" s="299" t="str">
        <f>E1_LST!F68</f>
        <v>dr M. Lazarek-Janowska</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(14)'!G6</f>
        <v>III</v>
      </c>
      <c r="H7" s="180" t="s">
        <v>99</v>
      </c>
      <c r="I7" s="40">
        <f>'M (14)'!I6</f>
        <v>6</v>
      </c>
      <c r="J7" s="234" t="s">
        <v>384</v>
      </c>
      <c r="K7" s="235"/>
      <c r="L7" s="482" t="s">
        <v>100</v>
      </c>
      <c r="M7" s="483"/>
      <c r="N7" s="7" t="s">
        <v>101</v>
      </c>
      <c r="O7" s="398" t="s">
        <v>102</v>
      </c>
      <c r="P7" s="398"/>
      <c r="Q7" s="306" t="s">
        <v>103</v>
      </c>
      <c r="R7" s="306"/>
      <c r="S7" s="45">
        <f>E1_LST!G70</f>
        <v>8</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853</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303</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854</v>
      </c>
      <c r="C19" s="520"/>
      <c r="D19" s="520"/>
      <c r="E19" s="520"/>
      <c r="F19" s="520"/>
      <c r="G19" s="520"/>
      <c r="H19" s="520"/>
      <c r="I19" s="520"/>
      <c r="J19" s="520"/>
      <c r="K19" s="520"/>
      <c r="L19" s="520"/>
      <c r="M19" s="521"/>
      <c r="N19" s="522" t="s">
        <v>306</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855</v>
      </c>
      <c r="C34" s="502"/>
      <c r="D34" s="502"/>
      <c r="E34" s="502"/>
      <c r="F34" s="502"/>
      <c r="G34" s="502"/>
      <c r="H34" s="502"/>
      <c r="I34" s="502"/>
      <c r="J34" s="502"/>
      <c r="K34" s="502"/>
      <c r="L34" s="502"/>
      <c r="M34" s="503"/>
      <c r="N34" s="504" t="s">
        <v>310</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314</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c r="C39" s="520"/>
      <c r="D39" s="520"/>
      <c r="E39" s="520"/>
      <c r="F39" s="520"/>
      <c r="G39" s="520"/>
      <c r="H39" s="520"/>
      <c r="I39" s="520"/>
      <c r="J39" s="520"/>
      <c r="K39" s="520"/>
      <c r="L39" s="520"/>
      <c r="M39" s="521"/>
      <c r="N39" s="522"/>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856</v>
      </c>
      <c r="C54" s="502"/>
      <c r="D54" s="502"/>
      <c r="E54" s="502"/>
      <c r="F54" s="502"/>
      <c r="G54" s="502"/>
      <c r="H54" s="502"/>
      <c r="I54" s="502"/>
      <c r="J54" s="502"/>
      <c r="K54" s="502"/>
      <c r="L54" s="502"/>
      <c r="M54" s="503"/>
      <c r="N54" s="504" t="s">
        <v>328</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331</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E1_LST!G70</f>
        <v>8</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8</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2</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2</v>
      </c>
      <c r="H74" s="535"/>
      <c r="I74" s="536"/>
      <c r="J74" s="334"/>
      <c r="K74" s="358"/>
      <c r="L74" s="531" t="s">
        <v>161</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v>4</v>
      </c>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t="s">
        <v>345</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E1_LST!H70</f>
        <v>17</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25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E1_LST!E70</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197</v>
      </c>
      <c r="C90" s="538"/>
      <c r="D90" s="538"/>
      <c r="E90" s="539"/>
      <c r="F90" s="540">
        <v>80</v>
      </c>
      <c r="G90" s="541"/>
      <c r="H90" s="541"/>
      <c r="I90" s="542"/>
      <c r="J90" s="311"/>
      <c r="K90" s="324"/>
      <c r="L90" s="315" t="s">
        <v>293</v>
      </c>
      <c r="M90" s="316"/>
      <c r="N90" s="316"/>
      <c r="O90" s="316"/>
      <c r="P90" s="316"/>
      <c r="Q90" s="316"/>
      <c r="R90" s="316"/>
      <c r="S90" s="317"/>
    </row>
    <row r="91" spans="1:19" ht="15" customHeight="1" x14ac:dyDescent="0.25">
      <c r="A91" s="307"/>
      <c r="B91" s="537" t="s">
        <v>179</v>
      </c>
      <c r="C91" s="538"/>
      <c r="D91" s="538"/>
      <c r="E91" s="539"/>
      <c r="F91" s="540">
        <v>20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29" customHeight="1" x14ac:dyDescent="0.25">
      <c r="A98" s="339"/>
      <c r="B98" s="543" t="s">
        <v>857</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39.950000000000003" customHeight="1" x14ac:dyDescent="0.25">
      <c r="A100" s="339"/>
      <c r="B100" s="543" t="s">
        <v>858</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39.950000000000003" customHeight="1" x14ac:dyDescent="0.25">
      <c r="A102" s="339"/>
      <c r="B102" s="543" t="s">
        <v>859</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Kn0MqDKZJ9tjzA0G41NNpT8MYKha4IRoxVYi+g3LOGmsuFBBeSc1Ro2ezaea9glBbamlKgROA2G47L2h671JbQ==" saltValue="OKA/aRgo3SqNsTwygTB3V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54:S68" xr:uid="{00000000-0002-0000-3500-000004000000}">
      <formula1>KEK_E1</formula1>
    </dataValidation>
    <dataValidation type="list" allowBlank="1" showInputMessage="1" showErrorMessage="1" sqref="N34:S53" xr:uid="{00000000-0002-0000-3500-000005000000}">
      <formula1>KEU_E1</formula1>
    </dataValidation>
    <dataValidation type="list" allowBlank="1" showInputMessage="1" showErrorMessage="1" sqref="N14:S33" xr:uid="{00000000-0002-0000-3500-000006000000}">
      <formula1>KEW_E1</formula1>
    </dataValidation>
  </dataValidations>
  <hyperlinks>
    <hyperlink ref="O13" r:id="rId1" xr:uid="{15604757-DDE3-45C8-B2E0-8DDE6239ECB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E1_LST!B68</f>
        <v>Moduł E1/14</v>
      </c>
      <c r="B3" s="340"/>
      <c r="C3" s="340"/>
      <c r="D3" s="344" t="str">
        <f>E1_LST!C68</f>
        <v>Moduł specjalnościowy (3) LOGISTYKA-SPEDYCJA-TRANSPORT</v>
      </c>
      <c r="E3" s="345"/>
      <c r="F3" s="345"/>
      <c r="G3" s="345"/>
      <c r="H3" s="345"/>
      <c r="I3" s="346"/>
      <c r="J3" s="3"/>
      <c r="K3" s="3"/>
      <c r="L3" s="4"/>
      <c r="M3" s="4"/>
      <c r="N3" s="4"/>
      <c r="O3" s="4"/>
      <c r="P3" s="4"/>
      <c r="Q3" s="4"/>
      <c r="R3" s="4"/>
    </row>
    <row r="4" spans="1:19" ht="18.75" thickBot="1" x14ac:dyDescent="0.3">
      <c r="A4" s="295" t="s">
        <v>110</v>
      </c>
      <c r="B4" s="295"/>
      <c r="C4" s="295"/>
      <c r="D4" s="341" t="str">
        <f>E1_LST!B71</f>
        <v>Kurs 14.3.</v>
      </c>
      <c r="E4" s="342"/>
      <c r="F4" s="342"/>
      <c r="G4" s="342"/>
      <c r="H4" s="342"/>
      <c r="I4" s="343"/>
      <c r="J4" s="3"/>
      <c r="K4" s="3"/>
      <c r="L4" s="4"/>
      <c r="M4" s="4"/>
      <c r="N4" s="4"/>
      <c r="O4" s="4"/>
      <c r="P4" s="4"/>
      <c r="Q4" s="4"/>
      <c r="R4" s="4"/>
    </row>
    <row r="5" spans="1:19" ht="23.25" thickBot="1" x14ac:dyDescent="0.3">
      <c r="A5" s="296" t="s">
        <v>111</v>
      </c>
      <c r="B5" s="296"/>
      <c r="C5" s="296"/>
      <c r="D5" s="297" t="str">
        <f>E1_LST!C71</f>
        <v>Profesional workshop (kurs w języku obcym)</v>
      </c>
      <c r="E5" s="297"/>
      <c r="F5" s="297"/>
      <c r="G5" s="297"/>
      <c r="H5" s="297"/>
      <c r="I5" s="297"/>
      <c r="J5" s="297"/>
      <c r="K5" s="297"/>
      <c r="L5" s="298" t="s">
        <v>94</v>
      </c>
      <c r="M5" s="298"/>
      <c r="N5" s="44">
        <f>E1_LST!D71</f>
        <v>2</v>
      </c>
      <c r="O5" s="298" t="s">
        <v>95</v>
      </c>
      <c r="P5" s="298"/>
      <c r="Q5" s="299" t="str">
        <f>E1_LST!F68</f>
        <v>dr M. Lazarek-Janowska</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(14)'!G6</f>
        <v>III</v>
      </c>
      <c r="H7" s="180" t="s">
        <v>99</v>
      </c>
      <c r="I7" s="40">
        <f>'M (14)'!I6</f>
        <v>6</v>
      </c>
      <c r="J7" s="234" t="s">
        <v>384</v>
      </c>
      <c r="K7" s="235"/>
      <c r="L7" s="482" t="s">
        <v>100</v>
      </c>
      <c r="M7" s="483"/>
      <c r="N7" s="7" t="s">
        <v>101</v>
      </c>
      <c r="O7" s="398" t="s">
        <v>405</v>
      </c>
      <c r="P7" s="398"/>
      <c r="Q7" s="306" t="s">
        <v>103</v>
      </c>
      <c r="R7" s="306"/>
      <c r="S7" s="45">
        <f>E1_LST!G71</f>
        <v>6</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860</v>
      </c>
      <c r="C14" s="502"/>
      <c r="D14" s="502"/>
      <c r="E14" s="502"/>
      <c r="F14" s="502"/>
      <c r="G14" s="502"/>
      <c r="H14" s="502"/>
      <c r="I14" s="502"/>
      <c r="J14" s="502"/>
      <c r="K14" s="502"/>
      <c r="L14" s="502"/>
      <c r="M14" s="503"/>
      <c r="N14" s="504" t="s">
        <v>295</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303</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c r="C19" s="520"/>
      <c r="D19" s="520"/>
      <c r="E19" s="520"/>
      <c r="F19" s="520"/>
      <c r="G19" s="520"/>
      <c r="H19" s="520"/>
      <c r="I19" s="520"/>
      <c r="J19" s="520"/>
      <c r="K19" s="520"/>
      <c r="L19" s="520"/>
      <c r="M19" s="521"/>
      <c r="N19" s="522"/>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861</v>
      </c>
      <c r="C34" s="502"/>
      <c r="D34" s="502"/>
      <c r="E34" s="502"/>
      <c r="F34" s="502"/>
      <c r="G34" s="502"/>
      <c r="H34" s="502"/>
      <c r="I34" s="502"/>
      <c r="J34" s="502"/>
      <c r="K34" s="502"/>
      <c r="L34" s="502"/>
      <c r="M34" s="503"/>
      <c r="N34" s="504" t="s">
        <v>308</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321</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c r="C39" s="520"/>
      <c r="D39" s="520"/>
      <c r="E39" s="520"/>
      <c r="F39" s="520"/>
      <c r="G39" s="520"/>
      <c r="H39" s="520"/>
      <c r="I39" s="520"/>
      <c r="J39" s="520"/>
      <c r="K39" s="520"/>
      <c r="L39" s="520"/>
      <c r="M39" s="521"/>
      <c r="N39" s="522"/>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00" t="s">
        <v>118</v>
      </c>
      <c r="B54" s="501" t="s">
        <v>692</v>
      </c>
      <c r="C54" s="502"/>
      <c r="D54" s="502"/>
      <c r="E54" s="502"/>
      <c r="F54" s="502"/>
      <c r="G54" s="502"/>
      <c r="H54" s="502"/>
      <c r="I54" s="502"/>
      <c r="J54" s="502"/>
      <c r="K54" s="502"/>
      <c r="L54" s="502"/>
      <c r="M54" s="503"/>
      <c r="N54" s="504" t="s">
        <v>325</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326</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693</v>
      </c>
      <c r="C59" s="520"/>
      <c r="D59" s="520"/>
      <c r="E59" s="520"/>
      <c r="F59" s="520"/>
      <c r="G59" s="520"/>
      <c r="H59" s="520"/>
      <c r="I59" s="520"/>
      <c r="J59" s="520"/>
      <c r="K59" s="520"/>
      <c r="L59" s="520"/>
      <c r="M59" s="521"/>
      <c r="N59" s="522" t="s">
        <v>322</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325</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t="s">
        <v>326</v>
      </c>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694</v>
      </c>
      <c r="C64" s="520"/>
      <c r="D64" s="520"/>
      <c r="E64" s="520"/>
      <c r="F64" s="520"/>
      <c r="G64" s="520"/>
      <c r="H64" s="520"/>
      <c r="I64" s="520"/>
      <c r="J64" s="520"/>
      <c r="K64" s="520"/>
      <c r="L64" s="520"/>
      <c r="M64" s="521"/>
      <c r="N64" s="522" t="s">
        <v>324</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330</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thickBot="1" x14ac:dyDescent="0.3">
      <c r="A68" s="302"/>
      <c r="B68" s="525"/>
      <c r="C68" s="526"/>
      <c r="D68" s="526"/>
      <c r="E68" s="526"/>
      <c r="F68" s="526"/>
      <c r="G68" s="526"/>
      <c r="H68" s="526"/>
      <c r="I68" s="526"/>
      <c r="J68" s="526"/>
      <c r="K68" s="526"/>
      <c r="L68" s="526"/>
      <c r="M68" s="527"/>
      <c r="N68" s="516"/>
      <c r="O68" s="517"/>
      <c r="P68" s="517"/>
      <c r="Q68" s="517"/>
      <c r="R68" s="517"/>
      <c r="S68" s="518"/>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E1_LST!G71</f>
        <v>6</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6</v>
      </c>
      <c r="H72" s="349"/>
      <c r="I72" s="350"/>
      <c r="J72" s="334"/>
      <c r="K72" s="358"/>
      <c r="L72" s="531" t="s">
        <v>151</v>
      </c>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t="s">
        <v>181</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v>6</v>
      </c>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154</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E1_LST!H71</f>
        <v>44</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50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E1_LST!E71</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524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165</v>
      </c>
      <c r="C90" s="538"/>
      <c r="D90" s="538"/>
      <c r="E90" s="539"/>
      <c r="F90" s="540">
        <v>100</v>
      </c>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69" customHeight="1" x14ac:dyDescent="0.25">
      <c r="A98" s="339"/>
      <c r="B98" s="543" t="s">
        <v>862</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30" customHeight="1" x14ac:dyDescent="0.25">
      <c r="A100" s="339"/>
      <c r="B100" s="543"/>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30" customHeight="1" x14ac:dyDescent="0.25">
      <c r="A102" s="339"/>
      <c r="B102" s="543"/>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gaNvbi5uQuI6qAv/rlG2U1QCIDjV/VglIaN2c9nsx5OzpSiEVRVxEkc1t24wKtZQ5XEgCjhirgK1qAVZl9G10w==" saltValue="2nXy/KUqn4RXjwGSTntls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600-000000000000}">
      <formula1>PRAC_STUD</formula1>
    </dataValidation>
    <dataValidation type="list" allowBlank="1" showInputMessage="1" showErrorMessage="1" sqref="L72:L79" xr:uid="{00000000-0002-0000-3600-000001000000}">
      <formula1>METODY</formula1>
    </dataValidation>
    <dataValidation type="list" allowBlank="1" showInputMessage="1" showErrorMessage="1" sqref="L7" xr:uid="{00000000-0002-0000-3600-000002000000}">
      <formula1>STATUS</formula1>
    </dataValidation>
    <dataValidation type="list" allowBlank="1" showInputMessage="1" showErrorMessage="1" sqref="B90:E94" xr:uid="{00000000-0002-0000-3600-000003000000}">
      <formula1>ZAL</formula1>
    </dataValidation>
    <dataValidation type="list" allowBlank="1" showInputMessage="1" showErrorMessage="1" sqref="N54:S68" xr:uid="{F0DFC400-EB05-4C3B-B93F-AB626A22DDED}">
      <formula1>KEK_E1</formula1>
    </dataValidation>
    <dataValidation type="list" allowBlank="1" showInputMessage="1" showErrorMessage="1" sqref="N34:S53" xr:uid="{00000000-0002-0000-3600-000005000000}">
      <formula1>KEU_E1</formula1>
    </dataValidation>
    <dataValidation type="list" allowBlank="1" showInputMessage="1" showErrorMessage="1" sqref="N14:S33" xr:uid="{00000000-0002-0000-3600-000006000000}">
      <formula1>KEW_E1</formula1>
    </dataValidation>
  </dataValidations>
  <hyperlinks>
    <hyperlink ref="O13" r:id="rId1" xr:uid="{0F6F929B-BFC1-4893-93E2-898B8756837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D5D5FF"/>
    <pageSetUpPr fitToPage="1"/>
  </sheetPr>
  <dimension ref="A1:S4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E1_LST!B72</f>
        <v>Moduł E1/15</v>
      </c>
      <c r="D3" s="224"/>
      <c r="E3" s="224"/>
      <c r="F3" s="225"/>
      <c r="G3" s="3"/>
      <c r="H3" s="3"/>
      <c r="I3" s="3"/>
      <c r="J3" s="3"/>
      <c r="K3" s="3"/>
      <c r="L3" s="4"/>
      <c r="M3" s="4"/>
      <c r="N3" s="4"/>
      <c r="O3" s="4"/>
      <c r="P3" s="4"/>
      <c r="Q3" s="4"/>
    </row>
    <row r="4" spans="1:19" s="469" customFormat="1" ht="39.75" customHeight="1" thickBot="1" x14ac:dyDescent="0.3">
      <c r="A4" s="222" t="s">
        <v>93</v>
      </c>
      <c r="B4" s="222"/>
      <c r="C4" s="212" t="str">
        <f>E1_LST!C72</f>
        <v>Moduł swobodnego wyboru</v>
      </c>
      <c r="D4" s="213"/>
      <c r="E4" s="213"/>
      <c r="F4" s="213"/>
      <c r="G4" s="213"/>
      <c r="H4" s="213"/>
      <c r="I4" s="213"/>
      <c r="J4" s="214"/>
      <c r="K4" s="217" t="s">
        <v>94</v>
      </c>
      <c r="L4" s="217"/>
      <c r="M4" s="181">
        <f>E1_LST!D72</f>
        <v>6</v>
      </c>
      <c r="N4" s="215" t="s">
        <v>95</v>
      </c>
      <c r="O4" s="216"/>
      <c r="P4" s="209" t="str">
        <f>E1_LST!F72</f>
        <v>dziekan</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347</v>
      </c>
      <c r="H6" s="179" t="s">
        <v>99</v>
      </c>
      <c r="I6" s="40">
        <v>6</v>
      </c>
      <c r="J6" s="7" t="s">
        <v>291</v>
      </c>
      <c r="K6" s="471" t="s">
        <v>100</v>
      </c>
      <c r="L6" s="471"/>
      <c r="M6" s="233" t="s">
        <v>101</v>
      </c>
      <c r="N6" s="233"/>
      <c r="O6" s="181" t="s">
        <v>102</v>
      </c>
      <c r="P6" s="234" t="s">
        <v>103</v>
      </c>
      <c r="Q6" s="235"/>
      <c r="R6" s="181">
        <f>E1_LST!G72</f>
        <v>24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105</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108</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385</v>
      </c>
      <c r="B21" s="250"/>
      <c r="C21" s="250"/>
      <c r="D21" s="250"/>
      <c r="E21" s="251"/>
      <c r="F21" s="378" t="s">
        <v>386</v>
      </c>
      <c r="G21" s="253"/>
      <c r="H21" s="253"/>
      <c r="I21" s="253"/>
      <c r="J21" s="253"/>
      <c r="K21" s="255"/>
      <c r="L21" s="378" t="s">
        <v>387</v>
      </c>
      <c r="M21" s="253"/>
      <c r="N21" s="253"/>
      <c r="O21" s="253"/>
      <c r="P21" s="253"/>
      <c r="Q21" s="253"/>
      <c r="R21" s="254"/>
    </row>
    <row r="22" spans="1:19" ht="127.5" customHeight="1" thickBot="1" x14ac:dyDescent="0.3">
      <c r="A22" s="479"/>
      <c r="B22" s="480"/>
      <c r="C22" s="480"/>
      <c r="D22" s="480"/>
      <c r="E22" s="480"/>
      <c r="F22" s="480"/>
      <c r="G22" s="480"/>
      <c r="H22" s="480"/>
      <c r="I22" s="480"/>
      <c r="J22" s="480"/>
      <c r="K22" s="480"/>
      <c r="L22" s="480"/>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E1_LST!B72</f>
        <v>Moduł E1/15</v>
      </c>
      <c r="C26" s="260"/>
      <c r="D26" s="33" t="str">
        <f>E1_LST!B73</f>
        <v>Kurs 15.1.</v>
      </c>
      <c r="E26" s="103" t="str">
        <f>E1_LST!B72</f>
        <v>Moduł E1/15</v>
      </c>
      <c r="F26" s="267" t="str">
        <f>E1_LST!B74</f>
        <v>Kurs 15.2.</v>
      </c>
      <c r="G26" s="268"/>
      <c r="H26" s="275"/>
      <c r="I26" s="276"/>
      <c r="J26" s="34"/>
      <c r="K26" s="283"/>
      <c r="L26" s="284"/>
      <c r="M26" s="283"/>
      <c r="N26" s="284"/>
      <c r="O26" s="285"/>
      <c r="P26" s="286"/>
      <c r="Q26" s="285"/>
      <c r="R26" s="287"/>
    </row>
    <row r="27" spans="1:19" s="104" customFormat="1" ht="59.25" customHeight="1" x14ac:dyDescent="0.25">
      <c r="A27" s="129" t="s">
        <v>111</v>
      </c>
      <c r="B27" s="379" t="str">
        <f>E1_LST!C73</f>
        <v>kurs do wyboru (spośród katalogu kursów dostępnych w danym semestrze)</v>
      </c>
      <c r="C27" s="380"/>
      <c r="D27" s="381"/>
      <c r="E27" s="382" t="str">
        <f>E1_LST!C74</f>
        <v>kurs do wyboru (spośród katalogu kursów dostępnych w danym semestrze)</v>
      </c>
      <c r="F27" s="383"/>
      <c r="G27" s="384"/>
      <c r="H27" s="385"/>
      <c r="I27" s="386"/>
      <c r="J27" s="387"/>
      <c r="K27" s="388"/>
      <c r="L27" s="389"/>
      <c r="M27" s="389"/>
      <c r="N27" s="390"/>
      <c r="O27" s="391"/>
      <c r="P27" s="392"/>
      <c r="Q27" s="392"/>
      <c r="R27" s="393"/>
    </row>
    <row r="28" spans="1:19" s="104" customFormat="1" ht="30" customHeight="1" thickBot="1" x14ac:dyDescent="0.3">
      <c r="A28" s="39" t="s">
        <v>112</v>
      </c>
      <c r="B28" s="261">
        <f>E1_LST!D73</f>
        <v>3</v>
      </c>
      <c r="C28" s="262"/>
      <c r="D28" s="263"/>
      <c r="E28" s="272">
        <f>E1_LST!D74</f>
        <v>3</v>
      </c>
      <c r="F28" s="273"/>
      <c r="G28" s="274"/>
      <c r="H28" s="280"/>
      <c r="I28" s="281"/>
      <c r="J28" s="282"/>
      <c r="K28" s="226"/>
      <c r="L28" s="227"/>
      <c r="M28" s="227"/>
      <c r="N28" s="228"/>
      <c r="O28" s="229"/>
      <c r="P28" s="230"/>
      <c r="Q28" s="230"/>
      <c r="R28" s="231"/>
    </row>
    <row r="29" spans="1:19" s="104" customFormat="1" ht="34.5" hidden="1" customHeight="1" thickBot="1" x14ac:dyDescent="0.3">
      <c r="A29" s="156"/>
      <c r="B29" s="157"/>
      <c r="C29" s="174" t="s">
        <v>452</v>
      </c>
      <c r="D29" s="159"/>
      <c r="E29" s="160"/>
      <c r="F29" s="175" t="s">
        <v>452</v>
      </c>
      <c r="G29" s="162"/>
      <c r="H29" s="163"/>
      <c r="I29" s="164"/>
      <c r="J29" s="165"/>
      <c r="K29" s="166"/>
      <c r="L29" s="167"/>
      <c r="M29" s="168"/>
      <c r="N29" s="169"/>
      <c r="O29" s="170"/>
      <c r="P29" s="171"/>
      <c r="Q29" s="172"/>
      <c r="R29" s="173"/>
    </row>
    <row r="30" spans="1:19" s="104" customFormat="1" x14ac:dyDescent="0.25"/>
    <row r="31" spans="1:19" s="104" customFormat="1" x14ac:dyDescent="0.25"/>
    <row r="32" spans="1:19" s="104" customFormat="1" x14ac:dyDescent="0.25"/>
    <row r="33" spans="1:18" s="104" customFormat="1" x14ac:dyDescent="0.25"/>
    <row r="34" spans="1:18" s="104" customFormat="1" x14ac:dyDescent="0.25"/>
    <row r="35" spans="1:18" s="104" customFormat="1" x14ac:dyDescent="0.25"/>
    <row r="36" spans="1:18" s="104" customFormat="1" x14ac:dyDescent="0.25"/>
    <row r="37" spans="1:18" s="104" customFormat="1" x14ac:dyDescent="0.25"/>
    <row r="38" spans="1:18" s="104" customFormat="1" x14ac:dyDescent="0.25"/>
    <row r="39" spans="1:18" s="104" customFormat="1" x14ac:dyDescent="0.25"/>
    <row r="40" spans="1:18" s="104" customFormat="1" x14ac:dyDescent="0.25"/>
    <row r="41" spans="1:18" s="104" customFormat="1" x14ac:dyDescent="0.25"/>
    <row r="42" spans="1:18" s="104" customFormat="1" x14ac:dyDescent="0.25"/>
    <row r="43" spans="1:18" x14ac:dyDescent="0.25">
      <c r="A43" s="104"/>
      <c r="B43" s="104"/>
      <c r="C43" s="104"/>
      <c r="D43" s="104"/>
      <c r="E43" s="104"/>
      <c r="F43" s="104"/>
      <c r="G43" s="104"/>
      <c r="H43" s="104"/>
      <c r="I43" s="104"/>
      <c r="J43" s="104"/>
      <c r="K43" s="104"/>
      <c r="L43" s="104"/>
      <c r="M43" s="104"/>
      <c r="N43" s="104"/>
      <c r="O43" s="104"/>
      <c r="P43" s="104"/>
      <c r="Q43" s="104"/>
      <c r="R43" s="104"/>
    </row>
    <row r="44" spans="1:18" x14ac:dyDescent="0.25">
      <c r="A44" s="104"/>
      <c r="B44" s="104"/>
      <c r="C44" s="104"/>
      <c r="D44" s="104"/>
      <c r="E44" s="104"/>
      <c r="F44" s="104"/>
      <c r="G44" s="104"/>
      <c r="H44" s="104"/>
      <c r="I44" s="104"/>
      <c r="J44" s="104"/>
      <c r="K44" s="104"/>
      <c r="L44" s="104"/>
      <c r="M44" s="104"/>
      <c r="N44" s="104"/>
      <c r="O44" s="104"/>
      <c r="P44" s="104"/>
      <c r="Q44" s="104"/>
      <c r="R44" s="104"/>
    </row>
    <row r="45" spans="1:18" x14ac:dyDescent="0.25">
      <c r="A45" s="104"/>
      <c r="B45" s="104"/>
      <c r="C45" s="104"/>
      <c r="D45" s="104"/>
      <c r="E45" s="104"/>
      <c r="F45" s="104"/>
      <c r="G45" s="104"/>
      <c r="H45" s="104"/>
      <c r="I45" s="104"/>
      <c r="J45" s="104"/>
      <c r="K45" s="104"/>
      <c r="L45" s="104"/>
      <c r="M45" s="104"/>
      <c r="N45" s="104"/>
      <c r="O45" s="104"/>
      <c r="P45" s="104"/>
      <c r="Q45" s="104"/>
      <c r="R45" s="104"/>
    </row>
    <row r="46" spans="1:18" x14ac:dyDescent="0.25">
      <c r="A46" s="104"/>
      <c r="B46" s="104"/>
      <c r="C46" s="104"/>
      <c r="D46" s="104"/>
      <c r="E46" s="104"/>
      <c r="F46" s="104"/>
      <c r="G46" s="104"/>
      <c r="H46" s="104"/>
      <c r="I46" s="104"/>
      <c r="J46" s="104"/>
      <c r="K46" s="104"/>
      <c r="L46" s="104"/>
      <c r="M46" s="104"/>
      <c r="N46" s="104"/>
      <c r="O46" s="104"/>
      <c r="P46" s="104"/>
      <c r="Q46" s="104"/>
      <c r="R46" s="104"/>
    </row>
  </sheetData>
  <sheetProtection algorithmName="SHA-512" hashValue="7vy0SOOP0wddEBDDUt0e9Y4Yji/GPnPwKOJ3yOHqYX4a+2r38yo2FXnoU/BIcFGXD9CJFpo9d9TCFYQXXISLVw==" saltValue="f8+RcP2cH+70aM24bUtfkQ=="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location="'15.2'!A1" display="→  PRZEJDŹ DO KURSU" xr:uid="{7BB49FAA-3F2E-4304-9EBC-58309621E0EA}"/>
    <hyperlink ref="C29" location="'15.1'!A1" display="→  PRZEJDŹ DO KURSU" xr:uid="{6961089A-0820-4DDF-9819-39598E3C7786}"/>
  </hyperlinks>
  <printOptions horizontalCentered="1"/>
  <pageMargins left="0.70866141732283472" right="0.70866141732283472" top="0.74803149606299213" bottom="0.74803149606299213" header="0.31496062992125984" footer="0.31496062992125984"/>
  <pageSetup paperSize="9" scale="57" orientation="landscape" r:id="rId1"/>
  <headerFooter>
    <oddHeader>&amp;C&amp;"Century Gothic,Pogrubiony"&amp;12&amp;K05-047KARTA MODUŁU&amp;R&amp;G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E1_LST!B72</f>
        <v>Moduł E1/15</v>
      </c>
      <c r="B3" s="340"/>
      <c r="C3" s="340"/>
      <c r="D3" s="344" t="str">
        <f>E1_LST!C72</f>
        <v>Moduł swobodnego wyboru</v>
      </c>
      <c r="E3" s="345"/>
      <c r="F3" s="345"/>
      <c r="G3" s="345"/>
      <c r="H3" s="345"/>
      <c r="I3" s="346"/>
      <c r="J3" s="3"/>
      <c r="K3" s="3"/>
      <c r="L3" s="4"/>
      <c r="M3" s="4"/>
      <c r="N3" s="4"/>
      <c r="O3" s="4"/>
      <c r="P3" s="4"/>
      <c r="Q3" s="4"/>
      <c r="R3" s="4"/>
    </row>
    <row r="4" spans="1:19" ht="18.75" thickBot="1" x14ac:dyDescent="0.3">
      <c r="A4" s="295" t="s">
        <v>110</v>
      </c>
      <c r="B4" s="295"/>
      <c r="C4" s="295"/>
      <c r="D4" s="341" t="str">
        <f>E1_LST!B73</f>
        <v>Kurs 15.1.</v>
      </c>
      <c r="E4" s="342"/>
      <c r="F4" s="342"/>
      <c r="G4" s="342"/>
      <c r="H4" s="342"/>
      <c r="I4" s="343"/>
      <c r="J4" s="3"/>
      <c r="K4" s="3"/>
      <c r="L4" s="4"/>
      <c r="M4" s="4"/>
      <c r="N4" s="4"/>
      <c r="O4" s="4"/>
      <c r="P4" s="4"/>
      <c r="Q4" s="4"/>
      <c r="R4" s="4"/>
    </row>
    <row r="5" spans="1:19" ht="18.75" thickBot="1" x14ac:dyDescent="0.3">
      <c r="A5" s="296" t="s">
        <v>111</v>
      </c>
      <c r="B5" s="296"/>
      <c r="C5" s="296"/>
      <c r="D5" s="454" t="str">
        <f>E1_LST!C73</f>
        <v>kurs do wyboru (spośród katalogu kursów dostępnych w danym semestrze)</v>
      </c>
      <c r="E5" s="454"/>
      <c r="F5" s="454"/>
      <c r="G5" s="454"/>
      <c r="H5" s="454"/>
      <c r="I5" s="454"/>
      <c r="J5" s="454"/>
      <c r="K5" s="454"/>
      <c r="L5" s="298" t="s">
        <v>94</v>
      </c>
      <c r="M5" s="298"/>
      <c r="N5" s="44">
        <f>E1_LST!D73</f>
        <v>3</v>
      </c>
      <c r="O5" s="298" t="s">
        <v>95</v>
      </c>
      <c r="P5" s="298"/>
      <c r="Q5" s="299" t="str">
        <f>E1_LST!F72</f>
        <v>dziekan</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(15)'!G6</f>
        <v>III</v>
      </c>
      <c r="H7" s="180" t="s">
        <v>99</v>
      </c>
      <c r="I7" s="40">
        <f>'M (15)'!I6</f>
        <v>6</v>
      </c>
      <c r="J7" s="234" t="s">
        <v>384</v>
      </c>
      <c r="K7" s="235"/>
      <c r="L7" s="482" t="s">
        <v>100</v>
      </c>
      <c r="M7" s="483"/>
      <c r="N7" s="7" t="s">
        <v>101</v>
      </c>
      <c r="O7" s="398" t="s">
        <v>102</v>
      </c>
      <c r="P7" s="398"/>
      <c r="Q7" s="306" t="s">
        <v>103</v>
      </c>
      <c r="R7" s="306"/>
      <c r="S7" s="45">
        <f>E1_LST!G73</f>
        <v>12</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c r="C14" s="502"/>
      <c r="D14" s="502"/>
      <c r="E14" s="502"/>
      <c r="F14" s="502"/>
      <c r="G14" s="502"/>
      <c r="H14" s="502"/>
      <c r="I14" s="502"/>
      <c r="J14" s="502"/>
      <c r="K14" s="502"/>
      <c r="L14" s="502"/>
      <c r="M14" s="503"/>
      <c r="N14" s="504"/>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c r="C19" s="520"/>
      <c r="D19" s="520"/>
      <c r="E19" s="520"/>
      <c r="F19" s="520"/>
      <c r="G19" s="520"/>
      <c r="H19" s="520"/>
      <c r="I19" s="520"/>
      <c r="J19" s="520"/>
      <c r="K19" s="520"/>
      <c r="L19" s="520"/>
      <c r="M19" s="521"/>
      <c r="N19" s="522"/>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c r="C34" s="502"/>
      <c r="D34" s="502"/>
      <c r="E34" s="502"/>
      <c r="F34" s="502"/>
      <c r="G34" s="502"/>
      <c r="H34" s="502"/>
      <c r="I34" s="502"/>
      <c r="J34" s="502"/>
      <c r="K34" s="502"/>
      <c r="L34" s="502"/>
      <c r="M34" s="503"/>
      <c r="N34" s="504"/>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c r="C39" s="520"/>
      <c r="D39" s="520"/>
      <c r="E39" s="520"/>
      <c r="F39" s="520"/>
      <c r="G39" s="520"/>
      <c r="H39" s="520"/>
      <c r="I39" s="520"/>
      <c r="J39" s="520"/>
      <c r="K39" s="520"/>
      <c r="L39" s="520"/>
      <c r="M39" s="521"/>
      <c r="N39" s="522"/>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c r="C54" s="508"/>
      <c r="D54" s="508"/>
      <c r="E54" s="508"/>
      <c r="F54" s="508"/>
      <c r="G54" s="508"/>
      <c r="H54" s="508"/>
      <c r="I54" s="508"/>
      <c r="J54" s="508"/>
      <c r="K54" s="508"/>
      <c r="L54" s="508"/>
      <c r="M54" s="509"/>
      <c r="N54" s="504"/>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E1_LST!G73</f>
        <v>12</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0</v>
      </c>
      <c r="H72" s="349"/>
      <c r="I72" s="350"/>
      <c r="J72" s="334"/>
      <c r="K72" s="358"/>
      <c r="L72" s="531"/>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E1_LST!H73</f>
        <v>63</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75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E1_LST!E73</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c r="C90" s="538"/>
      <c r="D90" s="538"/>
      <c r="E90" s="539"/>
      <c r="F90" s="540"/>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248.1" customHeight="1" x14ac:dyDescent="0.25">
      <c r="A98" s="339"/>
      <c r="B98" s="543"/>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43"/>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85.35" customHeight="1" x14ac:dyDescent="0.25">
      <c r="A102" s="339"/>
      <c r="B102" s="543"/>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Vrq1EqrDiIFdAGDey/iCPoaKXfRuObLpf+H9wsxMY62ZZ1uk8BoWOt7Da5sQ5dY3ffq70sk4UFXHJjkbcG00nQ==" saltValue="Xkx3j09igIfuCMeGEktWz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54:S68" xr:uid="{00000000-0002-0000-3800-000004000000}">
      <formula1>KEK_E1</formula1>
    </dataValidation>
    <dataValidation type="list" allowBlank="1" showInputMessage="1" showErrorMessage="1" sqref="N34:S53" xr:uid="{00000000-0002-0000-3800-000005000000}">
      <formula1>KEU_E1</formula1>
    </dataValidation>
    <dataValidation type="list" allowBlank="1" showInputMessage="1" showErrorMessage="1" sqref="N14:S33" xr:uid="{00000000-0002-0000-3800-000006000000}">
      <formula1>KEW_E1</formula1>
    </dataValidation>
  </dataValidations>
  <hyperlinks>
    <hyperlink ref="O13" r:id="rId1" xr:uid="{B9A40F4F-A94D-42CA-AA08-549D03BDA18D}"/>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E1_LST!B72</f>
        <v>Moduł E1/15</v>
      </c>
      <c r="B3" s="340"/>
      <c r="C3" s="340"/>
      <c r="D3" s="344" t="str">
        <f>E1_LST!C72</f>
        <v>Moduł swobodnego wyboru</v>
      </c>
      <c r="E3" s="345"/>
      <c r="F3" s="345"/>
      <c r="G3" s="345"/>
      <c r="H3" s="345"/>
      <c r="I3" s="346"/>
      <c r="J3" s="3"/>
      <c r="K3" s="3"/>
      <c r="L3" s="4"/>
      <c r="M3" s="4"/>
      <c r="N3" s="4"/>
      <c r="O3" s="4"/>
      <c r="P3" s="4"/>
      <c r="Q3" s="4"/>
      <c r="R3" s="4"/>
    </row>
    <row r="4" spans="1:19" ht="18.75" thickBot="1" x14ac:dyDescent="0.3">
      <c r="A4" s="295" t="s">
        <v>110</v>
      </c>
      <c r="B4" s="295"/>
      <c r="C4" s="295"/>
      <c r="D4" s="341" t="str">
        <f>E1_LST!B74</f>
        <v>Kurs 15.2.</v>
      </c>
      <c r="E4" s="342"/>
      <c r="F4" s="342"/>
      <c r="G4" s="342"/>
      <c r="H4" s="342"/>
      <c r="I4" s="343"/>
      <c r="J4" s="3"/>
      <c r="K4" s="3"/>
      <c r="L4" s="4"/>
      <c r="M4" s="4"/>
      <c r="N4" s="4"/>
      <c r="O4" s="4"/>
      <c r="P4" s="4"/>
      <c r="Q4" s="4"/>
      <c r="R4" s="4"/>
    </row>
    <row r="5" spans="1:19" ht="18.75" thickBot="1" x14ac:dyDescent="0.3">
      <c r="A5" s="296" t="s">
        <v>111</v>
      </c>
      <c r="B5" s="296"/>
      <c r="C5" s="296"/>
      <c r="D5" s="454" t="str">
        <f>E1_LST!C74</f>
        <v>kurs do wyboru (spośród katalogu kursów dostępnych w danym semestrze)</v>
      </c>
      <c r="E5" s="454"/>
      <c r="F5" s="454"/>
      <c r="G5" s="454"/>
      <c r="H5" s="454"/>
      <c r="I5" s="454"/>
      <c r="J5" s="454"/>
      <c r="K5" s="454"/>
      <c r="L5" s="298" t="s">
        <v>94</v>
      </c>
      <c r="M5" s="298"/>
      <c r="N5" s="44">
        <f>E1_LST!D74</f>
        <v>3</v>
      </c>
      <c r="O5" s="298" t="s">
        <v>95</v>
      </c>
      <c r="P5" s="298"/>
      <c r="Q5" s="299" t="str">
        <f>E1_LST!F72</f>
        <v>dziekan</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(15)'!G6</f>
        <v>III</v>
      </c>
      <c r="H7" s="180" t="s">
        <v>99</v>
      </c>
      <c r="I7" s="40">
        <f>'M (15)'!I6</f>
        <v>6</v>
      </c>
      <c r="J7" s="234" t="s">
        <v>384</v>
      </c>
      <c r="K7" s="235"/>
      <c r="L7" s="482" t="s">
        <v>100</v>
      </c>
      <c r="M7" s="483"/>
      <c r="N7" s="7" t="s">
        <v>101</v>
      </c>
      <c r="O7" s="398" t="s">
        <v>102</v>
      </c>
      <c r="P7" s="398"/>
      <c r="Q7" s="306" t="s">
        <v>103</v>
      </c>
      <c r="R7" s="306"/>
      <c r="S7" s="45">
        <f>E1_LST!G74</f>
        <v>12</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c r="C14" s="502"/>
      <c r="D14" s="502"/>
      <c r="E14" s="502"/>
      <c r="F14" s="502"/>
      <c r="G14" s="502"/>
      <c r="H14" s="502"/>
      <c r="I14" s="502"/>
      <c r="J14" s="502"/>
      <c r="K14" s="502"/>
      <c r="L14" s="502"/>
      <c r="M14" s="503"/>
      <c r="N14" s="504"/>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c r="C19" s="520"/>
      <c r="D19" s="520"/>
      <c r="E19" s="520"/>
      <c r="F19" s="520"/>
      <c r="G19" s="520"/>
      <c r="H19" s="520"/>
      <c r="I19" s="520"/>
      <c r="J19" s="520"/>
      <c r="K19" s="520"/>
      <c r="L19" s="520"/>
      <c r="M19" s="521"/>
      <c r="N19" s="522"/>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c r="C34" s="502"/>
      <c r="D34" s="502"/>
      <c r="E34" s="502"/>
      <c r="F34" s="502"/>
      <c r="G34" s="502"/>
      <c r="H34" s="502"/>
      <c r="I34" s="502"/>
      <c r="J34" s="502"/>
      <c r="K34" s="502"/>
      <c r="L34" s="502"/>
      <c r="M34" s="503"/>
      <c r="N34" s="504"/>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c r="C39" s="520"/>
      <c r="D39" s="520"/>
      <c r="E39" s="520"/>
      <c r="F39" s="520"/>
      <c r="G39" s="520"/>
      <c r="H39" s="520"/>
      <c r="I39" s="520"/>
      <c r="J39" s="520"/>
      <c r="K39" s="520"/>
      <c r="L39" s="520"/>
      <c r="M39" s="521"/>
      <c r="N39" s="522"/>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c r="C54" s="508"/>
      <c r="D54" s="508"/>
      <c r="E54" s="508"/>
      <c r="F54" s="508"/>
      <c r="G54" s="508"/>
      <c r="H54" s="508"/>
      <c r="I54" s="508"/>
      <c r="J54" s="508"/>
      <c r="K54" s="508"/>
      <c r="L54" s="508"/>
      <c r="M54" s="509"/>
      <c r="N54" s="504"/>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E1_LST!G74</f>
        <v>12</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0</v>
      </c>
      <c r="H72" s="349"/>
      <c r="I72" s="350"/>
      <c r="J72" s="334"/>
      <c r="K72" s="358"/>
      <c r="L72" s="531"/>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E1_LST!H74</f>
        <v>63</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75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E1_LST!E74</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c r="C90" s="538"/>
      <c r="D90" s="538"/>
      <c r="E90" s="539"/>
      <c r="F90" s="540"/>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248.1" customHeight="1" x14ac:dyDescent="0.25">
      <c r="A98" s="339"/>
      <c r="B98" s="543"/>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43"/>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85.35" customHeight="1" x14ac:dyDescent="0.25">
      <c r="A102" s="339"/>
      <c r="B102" s="543"/>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v2LxtAuXSbDwfLqMnLf5KrXsHTAopDRKbGi1Bsoyh0Z/DOz1HpixrFED2ZGwn1U2YbWgQhnBJ0ggdiTXVz7weQ==" saltValue="S83AFusIj006cEw0B8kWR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900-000000000000}">
      <formula1>PRAC_STUD</formula1>
    </dataValidation>
    <dataValidation type="list" allowBlank="1" showInputMessage="1" showErrorMessage="1" sqref="L72:L79" xr:uid="{00000000-0002-0000-3900-000001000000}">
      <formula1>METODY</formula1>
    </dataValidation>
    <dataValidation type="list" allowBlank="1" showInputMessage="1" showErrorMessage="1" sqref="L7" xr:uid="{00000000-0002-0000-3900-000002000000}">
      <formula1>STATUS</formula1>
    </dataValidation>
    <dataValidation type="list" allowBlank="1" showInputMessage="1" showErrorMessage="1" sqref="B90:E94" xr:uid="{00000000-0002-0000-3900-000003000000}">
      <formula1>ZAL</formula1>
    </dataValidation>
    <dataValidation type="list" allowBlank="1" showInputMessage="1" showErrorMessage="1" sqref="N54:S68" xr:uid="{00000000-0002-0000-3900-000004000000}">
      <formula1>KEK_E1</formula1>
    </dataValidation>
    <dataValidation type="list" allowBlank="1" showInputMessage="1" showErrorMessage="1" sqref="N34:S53" xr:uid="{00000000-0002-0000-3900-000005000000}">
      <formula1>KEU_E1</formula1>
    </dataValidation>
    <dataValidation type="list" allowBlank="1" showInputMessage="1" showErrorMessage="1" sqref="N14:S33" xr:uid="{00000000-0002-0000-3900-000006000000}">
      <formula1>KEW_E1</formula1>
    </dataValidation>
  </dataValidations>
  <hyperlinks>
    <hyperlink ref="O13" r:id="rId1" xr:uid="{A41AA23B-752D-4391-AA93-5671D7C95440}"/>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D5D5FF"/>
    <pageSetUpPr fitToPage="1"/>
  </sheetPr>
  <dimension ref="A1:S33"/>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E1_LST!B75</f>
        <v>Moduł E1/16</v>
      </c>
      <c r="D3" s="224"/>
      <c r="E3" s="224"/>
      <c r="F3" s="225"/>
      <c r="G3" s="3"/>
      <c r="H3" s="3"/>
      <c r="I3" s="3"/>
      <c r="J3" s="3"/>
      <c r="K3" s="3"/>
      <c r="L3" s="4"/>
      <c r="M3" s="4"/>
      <c r="N3" s="4"/>
      <c r="O3" s="4"/>
      <c r="P3" s="4"/>
      <c r="Q3" s="4"/>
    </row>
    <row r="4" spans="1:19" s="469" customFormat="1" ht="39.75" customHeight="1" thickBot="1" x14ac:dyDescent="0.3">
      <c r="A4" s="222" t="s">
        <v>93</v>
      </c>
      <c r="B4" s="222"/>
      <c r="C4" s="212" t="str">
        <f>E1_LST!C75</f>
        <v>Moduł aktywności praktycznej (2) LST</v>
      </c>
      <c r="D4" s="213"/>
      <c r="E4" s="213"/>
      <c r="F4" s="213"/>
      <c r="G4" s="213"/>
      <c r="H4" s="213"/>
      <c r="I4" s="213"/>
      <c r="J4" s="214"/>
      <c r="K4" s="217" t="s">
        <v>94</v>
      </c>
      <c r="L4" s="217"/>
      <c r="M4" s="181">
        <f>E1_LST!D75</f>
        <v>29</v>
      </c>
      <c r="N4" s="215" t="s">
        <v>95</v>
      </c>
      <c r="O4" s="216"/>
      <c r="P4" s="209" t="str">
        <f>E1_LST!F75</f>
        <v>dr R. Nowak-Lewandowska</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347</v>
      </c>
      <c r="H6" s="179" t="s">
        <v>99</v>
      </c>
      <c r="I6" s="40">
        <v>6</v>
      </c>
      <c r="J6" s="7" t="s">
        <v>291</v>
      </c>
      <c r="K6" s="471" t="s">
        <v>100</v>
      </c>
      <c r="L6" s="471"/>
      <c r="M6" s="233" t="s">
        <v>101</v>
      </c>
      <c r="N6" s="233"/>
      <c r="O6" s="181" t="s">
        <v>102</v>
      </c>
      <c r="P6" s="234" t="s">
        <v>103</v>
      </c>
      <c r="Q6" s="235"/>
      <c r="R6" s="181">
        <f>E1_LST!G75</f>
        <v>725</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00.15" customHeight="1" thickBot="1" x14ac:dyDescent="0.3">
      <c r="A11" s="472" t="s">
        <v>423</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424</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27.5" customHeight="1" thickBot="1" x14ac:dyDescent="0.3">
      <c r="A22" s="479" t="s">
        <v>730</v>
      </c>
      <c r="B22" s="480"/>
      <c r="C22" s="480"/>
      <c r="D22" s="480"/>
      <c r="E22" s="480"/>
      <c r="F22" s="480" t="s">
        <v>731</v>
      </c>
      <c r="G22" s="480"/>
      <c r="H22" s="480"/>
      <c r="I22" s="480"/>
      <c r="J22" s="480"/>
      <c r="K22" s="480"/>
      <c r="L22" s="480" t="s">
        <v>732</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E1_LST!B75</f>
        <v>Moduł E1/16</v>
      </c>
      <c r="C26" s="260"/>
      <c r="D26" s="33" t="str">
        <f>E1_LST!B76</f>
        <v>Kurs 16.1.</v>
      </c>
      <c r="E26" s="103"/>
      <c r="F26" s="267"/>
      <c r="G26" s="268"/>
      <c r="H26" s="275"/>
      <c r="I26" s="276"/>
      <c r="J26" s="34"/>
      <c r="K26" s="283"/>
      <c r="L26" s="284"/>
      <c r="M26" s="283"/>
      <c r="N26" s="284"/>
      <c r="O26" s="285"/>
      <c r="P26" s="286"/>
      <c r="Q26" s="285"/>
      <c r="R26" s="287"/>
    </row>
    <row r="27" spans="1:19" s="104" customFormat="1" ht="59.25" customHeight="1" x14ac:dyDescent="0.25">
      <c r="A27" s="129" t="s">
        <v>111</v>
      </c>
      <c r="B27" s="379" t="str">
        <f>E1_LST!C76</f>
        <v>Praktyka zawodowa</v>
      </c>
      <c r="C27" s="380"/>
      <c r="D27" s="381"/>
      <c r="E27" s="382"/>
      <c r="F27" s="383"/>
      <c r="G27" s="384"/>
      <c r="H27" s="385"/>
      <c r="I27" s="386"/>
      <c r="J27" s="387"/>
      <c r="K27" s="388"/>
      <c r="L27" s="389"/>
      <c r="M27" s="389"/>
      <c r="N27" s="390"/>
      <c r="O27" s="391"/>
      <c r="P27" s="392"/>
      <c r="Q27" s="392"/>
      <c r="R27" s="393"/>
    </row>
    <row r="28" spans="1:19" s="104" customFormat="1" ht="30" customHeight="1" thickBot="1" x14ac:dyDescent="0.3">
      <c r="A28" s="39" t="s">
        <v>112</v>
      </c>
      <c r="B28" s="261">
        <f>E1_LST!D76</f>
        <v>29</v>
      </c>
      <c r="C28" s="262"/>
      <c r="D28" s="263"/>
      <c r="E28" s="272"/>
      <c r="F28" s="273"/>
      <c r="G28" s="274"/>
      <c r="H28" s="280"/>
      <c r="I28" s="281"/>
      <c r="J28" s="282"/>
      <c r="K28" s="226"/>
      <c r="L28" s="227"/>
      <c r="M28" s="227"/>
      <c r="N28" s="228"/>
      <c r="O28" s="229"/>
      <c r="P28" s="230"/>
      <c r="Q28" s="230"/>
      <c r="R28" s="231"/>
    </row>
    <row r="29" spans="1:19" s="104" customFormat="1" ht="34.5" hidden="1" customHeight="1" thickBot="1" x14ac:dyDescent="0.3">
      <c r="A29" s="156"/>
      <c r="B29" s="157"/>
      <c r="C29" s="158" t="s">
        <v>452</v>
      </c>
      <c r="D29" s="159"/>
      <c r="E29" s="160"/>
      <c r="F29" s="161"/>
      <c r="G29" s="162"/>
      <c r="H29" s="163"/>
      <c r="I29" s="164"/>
      <c r="J29" s="165"/>
      <c r="K29" s="166"/>
      <c r="L29" s="167"/>
      <c r="M29" s="168"/>
      <c r="N29" s="169"/>
      <c r="O29" s="170"/>
      <c r="P29" s="171"/>
      <c r="Q29" s="172"/>
      <c r="R29" s="173"/>
    </row>
    <row r="30" spans="1:19" x14ac:dyDescent="0.25">
      <c r="A30" s="104"/>
      <c r="B30" s="104"/>
      <c r="C30" s="104"/>
      <c r="D30" s="104"/>
      <c r="E30" s="104"/>
      <c r="F30" s="104"/>
      <c r="G30" s="104"/>
      <c r="H30" s="104"/>
      <c r="I30" s="104"/>
      <c r="J30" s="104"/>
      <c r="K30" s="104"/>
      <c r="L30" s="104"/>
      <c r="M30" s="104"/>
      <c r="N30" s="104"/>
      <c r="O30" s="104"/>
      <c r="P30" s="104"/>
      <c r="Q30" s="104"/>
      <c r="R30" s="104"/>
    </row>
    <row r="31" spans="1:19" x14ac:dyDescent="0.25">
      <c r="A31" s="104"/>
      <c r="B31" s="104"/>
      <c r="C31" s="104"/>
      <c r="D31" s="104"/>
      <c r="E31" s="104"/>
      <c r="F31" s="104"/>
      <c r="G31" s="104"/>
      <c r="H31" s="104"/>
      <c r="I31" s="104"/>
      <c r="J31" s="104"/>
      <c r="K31" s="104"/>
      <c r="L31" s="104"/>
      <c r="M31" s="104"/>
      <c r="N31" s="104"/>
      <c r="O31" s="104"/>
      <c r="P31" s="104"/>
      <c r="Q31" s="104"/>
      <c r="R31" s="104"/>
    </row>
    <row r="32" spans="1:19" x14ac:dyDescent="0.25">
      <c r="A32" s="104"/>
      <c r="B32" s="104"/>
      <c r="C32" s="104"/>
      <c r="D32" s="104"/>
      <c r="E32" s="104"/>
      <c r="F32" s="104"/>
      <c r="G32" s="104"/>
      <c r="H32" s="104"/>
      <c r="I32" s="104"/>
      <c r="J32" s="104"/>
      <c r="K32" s="104"/>
      <c r="L32" s="104"/>
      <c r="M32" s="104"/>
      <c r="N32" s="104"/>
      <c r="O32" s="104"/>
      <c r="P32" s="104"/>
      <c r="Q32" s="104"/>
      <c r="R32" s="104"/>
    </row>
    <row r="33" spans="1:18" x14ac:dyDescent="0.25">
      <c r="A33" s="104"/>
      <c r="B33" s="104"/>
      <c r="C33" s="104"/>
      <c r="D33" s="104"/>
      <c r="E33" s="104"/>
      <c r="F33" s="104"/>
      <c r="G33" s="104"/>
      <c r="H33" s="104"/>
      <c r="I33" s="104"/>
      <c r="J33" s="104"/>
      <c r="K33" s="104"/>
      <c r="L33" s="104"/>
      <c r="M33" s="104"/>
      <c r="N33" s="104"/>
      <c r="O33" s="104"/>
      <c r="P33" s="104"/>
      <c r="Q33" s="104"/>
      <c r="R33" s="104"/>
    </row>
  </sheetData>
  <sheetProtection algorithmName="SHA-512" hashValue="8hRduuEW88EfhJkrFj/3kranIeLqyoVpKn9auizrh4RUrqqRcJ//zPS2oCH+iTYNb4rWpyj72w89xtzroxypsQ==" saltValue="4xUOhRcImQUyF0RvzNZ1hg=="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1" xr:uid="{1AFA09D3-1C67-4710-967A-B756EAEB3772}"/>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E1_LST!B10</f>
        <v>Moduł E1/1</v>
      </c>
      <c r="B3" s="340"/>
      <c r="C3" s="340"/>
      <c r="D3" s="344" t="str">
        <f>E1_LST!C10</f>
        <v>Biznes w działaniu</v>
      </c>
      <c r="E3" s="345"/>
      <c r="F3" s="345"/>
      <c r="G3" s="345"/>
      <c r="H3" s="345"/>
      <c r="I3" s="346"/>
      <c r="J3" s="3"/>
      <c r="K3" s="3"/>
      <c r="L3" s="4"/>
      <c r="M3" s="4"/>
      <c r="N3" s="4"/>
      <c r="O3" s="4"/>
      <c r="P3" s="4"/>
      <c r="Q3" s="4"/>
      <c r="R3" s="4"/>
    </row>
    <row r="4" spans="1:19" ht="18.75" thickBot="1" x14ac:dyDescent="0.3">
      <c r="A4" s="295" t="s">
        <v>110</v>
      </c>
      <c r="B4" s="295"/>
      <c r="C4" s="295"/>
      <c r="D4" s="341" t="str">
        <f>E1_LST!B14</f>
        <v>Kurs 1.4.</v>
      </c>
      <c r="E4" s="342"/>
      <c r="F4" s="342"/>
      <c r="G4" s="342"/>
      <c r="H4" s="342"/>
      <c r="I4" s="343"/>
      <c r="J4" s="3"/>
      <c r="K4" s="3"/>
      <c r="L4" s="4"/>
      <c r="M4" s="4"/>
      <c r="N4" s="4"/>
      <c r="O4" s="4"/>
      <c r="P4" s="4"/>
      <c r="Q4" s="4"/>
      <c r="R4" s="4"/>
    </row>
    <row r="5" spans="1:19" ht="23.25" thickBot="1" x14ac:dyDescent="0.3">
      <c r="A5" s="296" t="s">
        <v>111</v>
      </c>
      <c r="B5" s="296"/>
      <c r="C5" s="296"/>
      <c r="D5" s="297" t="str">
        <f>E1_LST!C14</f>
        <v>Prawa autorskie i ochrona własności intelektualnej</v>
      </c>
      <c r="E5" s="297"/>
      <c r="F5" s="297"/>
      <c r="G5" s="297"/>
      <c r="H5" s="297"/>
      <c r="I5" s="297"/>
      <c r="J5" s="297"/>
      <c r="K5" s="297"/>
      <c r="L5" s="298" t="s">
        <v>94</v>
      </c>
      <c r="M5" s="298"/>
      <c r="N5" s="44">
        <f>E1_LST!D14</f>
        <v>2</v>
      </c>
      <c r="O5" s="298" t="s">
        <v>95</v>
      </c>
      <c r="P5" s="298"/>
      <c r="Q5" s="299" t="str">
        <f>E1_LST!F10</f>
        <v>prof. A. Zelek</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(1)'!G6</f>
        <v>I</v>
      </c>
      <c r="H7" s="180" t="s">
        <v>99</v>
      </c>
      <c r="I7" s="40">
        <f>'M (1)'!I6</f>
        <v>1</v>
      </c>
      <c r="J7" s="234" t="s">
        <v>384</v>
      </c>
      <c r="K7" s="235"/>
      <c r="L7" s="482" t="s">
        <v>100</v>
      </c>
      <c r="M7" s="483"/>
      <c r="N7" s="7" t="s">
        <v>101</v>
      </c>
      <c r="O7" s="398" t="s">
        <v>102</v>
      </c>
      <c r="P7" s="398"/>
      <c r="Q7" s="306" t="s">
        <v>103</v>
      </c>
      <c r="R7" s="306"/>
      <c r="S7" s="45">
        <f>E1_LST!G14</f>
        <v>12</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546</v>
      </c>
      <c r="C14" s="502"/>
      <c r="D14" s="502"/>
      <c r="E14" s="502"/>
      <c r="F14" s="502"/>
      <c r="G14" s="502"/>
      <c r="H14" s="502"/>
      <c r="I14" s="502"/>
      <c r="J14" s="502"/>
      <c r="K14" s="502"/>
      <c r="L14" s="502"/>
      <c r="M14" s="503"/>
      <c r="N14" s="504" t="s">
        <v>304</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c r="C19" s="520"/>
      <c r="D19" s="520"/>
      <c r="E19" s="520"/>
      <c r="F19" s="520"/>
      <c r="G19" s="520"/>
      <c r="H19" s="520"/>
      <c r="I19" s="520"/>
      <c r="J19" s="520"/>
      <c r="K19" s="520"/>
      <c r="L19" s="520"/>
      <c r="M19" s="521"/>
      <c r="N19" s="522"/>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thickBot="1" x14ac:dyDescent="0.3">
      <c r="A23" s="301"/>
      <c r="B23" s="513"/>
      <c r="C23" s="514"/>
      <c r="D23" s="514"/>
      <c r="E23" s="514"/>
      <c r="F23" s="514"/>
      <c r="G23" s="514"/>
      <c r="H23" s="514"/>
      <c r="I23" s="514"/>
      <c r="J23" s="514"/>
      <c r="K23" s="514"/>
      <c r="L23" s="514"/>
      <c r="M23" s="515"/>
      <c r="N23" s="516"/>
      <c r="O23" s="517"/>
      <c r="P23" s="517"/>
      <c r="Q23" s="517"/>
      <c r="R23" s="517"/>
      <c r="S23" s="518"/>
    </row>
    <row r="24" spans="1:19" ht="15" hidden="1" customHeight="1" x14ac:dyDescent="0.25">
      <c r="A24" s="301"/>
      <c r="B24" s="519"/>
      <c r="C24" s="520"/>
      <c r="D24" s="520"/>
      <c r="E24" s="520"/>
      <c r="F24" s="520"/>
      <c r="G24" s="520"/>
      <c r="H24" s="520"/>
      <c r="I24" s="520"/>
      <c r="J24" s="520"/>
      <c r="K24" s="520"/>
      <c r="L24" s="520"/>
      <c r="M24" s="521"/>
      <c r="N24" s="522"/>
      <c r="O24" s="523"/>
      <c r="P24" s="523"/>
      <c r="Q24" s="523"/>
      <c r="R24" s="523"/>
      <c r="S24" s="524"/>
    </row>
    <row r="25" spans="1:19" ht="15" hidden="1"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hidden="1"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hidden="1"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hidden="1"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547</v>
      </c>
      <c r="C34" s="502"/>
      <c r="D34" s="502"/>
      <c r="E34" s="502"/>
      <c r="F34" s="502"/>
      <c r="G34" s="502"/>
      <c r="H34" s="502"/>
      <c r="I34" s="502"/>
      <c r="J34" s="502"/>
      <c r="K34" s="502"/>
      <c r="L34" s="502"/>
      <c r="M34" s="503"/>
      <c r="N34" s="504" t="s">
        <v>314</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319</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764</v>
      </c>
      <c r="C39" s="520"/>
      <c r="D39" s="520"/>
      <c r="E39" s="520"/>
      <c r="F39" s="520"/>
      <c r="G39" s="520"/>
      <c r="H39" s="520"/>
      <c r="I39" s="520"/>
      <c r="J39" s="520"/>
      <c r="K39" s="520"/>
      <c r="L39" s="520"/>
      <c r="M39" s="521"/>
      <c r="N39" s="522" t="s">
        <v>317</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thickBot="1" x14ac:dyDescent="0.3">
      <c r="A43" s="304"/>
      <c r="B43" s="513"/>
      <c r="C43" s="514"/>
      <c r="D43" s="514"/>
      <c r="E43" s="514"/>
      <c r="F43" s="514"/>
      <c r="G43" s="514"/>
      <c r="H43" s="514"/>
      <c r="I43" s="514"/>
      <c r="J43" s="514"/>
      <c r="K43" s="514"/>
      <c r="L43" s="514"/>
      <c r="M43" s="515"/>
      <c r="N43" s="516"/>
      <c r="O43" s="517"/>
      <c r="P43" s="517"/>
      <c r="Q43" s="517"/>
      <c r="R43" s="517"/>
      <c r="S43" s="518"/>
    </row>
    <row r="44" spans="1:19" ht="15" hidden="1" customHeight="1" x14ac:dyDescent="0.25">
      <c r="A44" s="304"/>
      <c r="B44" s="519"/>
      <c r="C44" s="520"/>
      <c r="D44" s="520"/>
      <c r="E44" s="520"/>
      <c r="F44" s="520"/>
      <c r="G44" s="520"/>
      <c r="H44" s="520"/>
      <c r="I44" s="520"/>
      <c r="J44" s="520"/>
      <c r="K44" s="520"/>
      <c r="L44" s="520"/>
      <c r="M44" s="521"/>
      <c r="N44" s="522"/>
      <c r="O44" s="523"/>
      <c r="P44" s="523"/>
      <c r="Q44" s="523"/>
      <c r="R44" s="523"/>
      <c r="S44" s="524"/>
    </row>
    <row r="45" spans="1:19" ht="15" hidden="1"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hidden="1"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hidden="1"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hidden="1"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hidden="1"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hidden="1"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548</v>
      </c>
      <c r="C54" s="502"/>
      <c r="D54" s="502"/>
      <c r="E54" s="502"/>
      <c r="F54" s="502"/>
      <c r="G54" s="502"/>
      <c r="H54" s="502"/>
      <c r="I54" s="502"/>
      <c r="J54" s="502"/>
      <c r="K54" s="502"/>
      <c r="L54" s="502"/>
      <c r="M54" s="503"/>
      <c r="N54" s="504" t="s">
        <v>332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E1_LST!G14</f>
        <v>12</v>
      </c>
      <c r="H71" s="367"/>
      <c r="I71" s="368"/>
      <c r="J71" s="334"/>
      <c r="K71" s="357" t="s">
        <v>203</v>
      </c>
      <c r="L71" s="360" t="s">
        <v>122</v>
      </c>
      <c r="M71" s="361"/>
      <c r="N71" s="361"/>
      <c r="O71" s="361"/>
      <c r="P71" s="361"/>
      <c r="Q71" s="361"/>
      <c r="R71" s="361"/>
      <c r="S71" s="362"/>
    </row>
    <row r="72" spans="1:19" ht="15" customHeight="1" x14ac:dyDescent="0.25">
      <c r="A72" s="301"/>
      <c r="B72" s="354" t="s">
        <v>123</v>
      </c>
      <c r="C72" s="355"/>
      <c r="D72" s="355"/>
      <c r="E72" s="355"/>
      <c r="F72" s="356"/>
      <c r="G72" s="348">
        <f>SUM(G73:I83)</f>
        <v>12</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6</v>
      </c>
      <c r="H73" s="535"/>
      <c r="I73" s="536"/>
      <c r="J73" s="334"/>
      <c r="K73" s="358"/>
      <c r="L73" s="531" t="s">
        <v>151</v>
      </c>
      <c r="M73" s="532"/>
      <c r="N73" s="532"/>
      <c r="O73" s="532"/>
      <c r="P73" s="532"/>
      <c r="Q73" s="532"/>
      <c r="R73" s="532"/>
      <c r="S73" s="533"/>
    </row>
    <row r="74" spans="1:19" ht="15" customHeight="1" x14ac:dyDescent="0.25">
      <c r="A74" s="301"/>
      <c r="B74" s="336" t="s">
        <v>125</v>
      </c>
      <c r="C74" s="337"/>
      <c r="D74" s="337"/>
      <c r="E74" s="337"/>
      <c r="F74" s="338"/>
      <c r="G74" s="534">
        <v>5</v>
      </c>
      <c r="H74" s="535"/>
      <c r="I74" s="536"/>
      <c r="J74" s="334"/>
      <c r="K74" s="358"/>
      <c r="L74" s="531" t="s">
        <v>155</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132</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160</v>
      </c>
      <c r="M81" s="532"/>
      <c r="N81" s="532"/>
      <c r="O81" s="532"/>
      <c r="P81" s="532"/>
      <c r="Q81" s="532"/>
      <c r="R81" s="532"/>
      <c r="S81" s="533"/>
    </row>
    <row r="82" spans="1:19" ht="15" customHeight="1" x14ac:dyDescent="0.25">
      <c r="A82" s="301"/>
      <c r="B82" s="336" t="s">
        <v>134</v>
      </c>
      <c r="C82" s="337"/>
      <c r="D82" s="337"/>
      <c r="E82" s="337"/>
      <c r="F82" s="338"/>
      <c r="G82" s="534">
        <v>1</v>
      </c>
      <c r="H82" s="535"/>
      <c r="I82" s="536"/>
      <c r="J82" s="334"/>
      <c r="K82" s="358"/>
      <c r="L82" s="531" t="s">
        <v>163</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171</v>
      </c>
      <c r="M83" s="532"/>
      <c r="N83" s="532"/>
      <c r="O83" s="532"/>
      <c r="P83" s="532"/>
      <c r="Q83" s="532"/>
      <c r="R83" s="532"/>
      <c r="S83" s="533"/>
    </row>
    <row r="84" spans="1:19" ht="15" customHeight="1" x14ac:dyDescent="0.25">
      <c r="A84" s="301"/>
      <c r="B84" s="369" t="s">
        <v>136</v>
      </c>
      <c r="C84" s="370"/>
      <c r="D84" s="370"/>
      <c r="E84" s="370"/>
      <c r="F84" s="371"/>
      <c r="G84" s="366">
        <f>E1_LST!H14</f>
        <v>38</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50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E1_LST!E14</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141</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162</v>
      </c>
      <c r="C90" s="538"/>
      <c r="D90" s="538"/>
      <c r="E90" s="539"/>
      <c r="F90" s="540">
        <v>50</v>
      </c>
      <c r="G90" s="541"/>
      <c r="H90" s="541"/>
      <c r="I90" s="542"/>
      <c r="J90" s="311"/>
      <c r="K90" s="324"/>
      <c r="L90" s="315" t="s">
        <v>293</v>
      </c>
      <c r="M90" s="316"/>
      <c r="N90" s="316"/>
      <c r="O90" s="316"/>
      <c r="P90" s="316"/>
      <c r="Q90" s="316"/>
      <c r="R90" s="316"/>
      <c r="S90" s="317"/>
    </row>
    <row r="91" spans="1:19" ht="15" customHeight="1" x14ac:dyDescent="0.25">
      <c r="A91" s="307"/>
      <c r="B91" s="537" t="s">
        <v>152</v>
      </c>
      <c r="C91" s="538"/>
      <c r="D91" s="538"/>
      <c r="E91" s="539"/>
      <c r="F91" s="540">
        <v>50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146</v>
      </c>
      <c r="C97" s="327"/>
      <c r="D97" s="327"/>
      <c r="E97" s="327"/>
      <c r="F97" s="327"/>
      <c r="G97" s="327"/>
      <c r="H97" s="327"/>
      <c r="I97" s="327"/>
      <c r="J97" s="327"/>
      <c r="K97" s="327"/>
      <c r="L97" s="327"/>
      <c r="M97" s="327"/>
      <c r="N97" s="327"/>
      <c r="O97" s="327"/>
      <c r="P97" s="327"/>
      <c r="Q97" s="327"/>
      <c r="R97" s="327"/>
      <c r="S97" s="328"/>
    </row>
    <row r="98" spans="1:19" ht="92.25" customHeight="1" x14ac:dyDescent="0.25">
      <c r="A98" s="339"/>
      <c r="B98" s="543" t="s">
        <v>443</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102" customHeight="1" x14ac:dyDescent="0.25">
      <c r="A100" s="339"/>
      <c r="B100" s="543" t="s">
        <v>437</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52.5" customHeight="1" x14ac:dyDescent="0.25">
      <c r="A102" s="339"/>
      <c r="B102" s="543" t="s">
        <v>438</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XReM3V9HUzYCjEBImeSAe8UZLKc6E4+4oDDx3vX4uApMMYTaqgfGt9fJXRRZ5p5vlFONrGhj6mehHuC3Wsdfqw==" saltValue="IJZuqDKqCOoKDQBOiURNTA==" spinCount="100000" sheet="1" objects="1" scenarios="1"/>
  <mergeCells count="179">
    <mergeCell ref="A86:S86"/>
    <mergeCell ref="A87:S87"/>
    <mergeCell ref="A88:A94"/>
    <mergeCell ref="B88:E88"/>
    <mergeCell ref="F88:I88"/>
    <mergeCell ref="J88:J94"/>
    <mergeCell ref="K88:K94"/>
    <mergeCell ref="L88:S88"/>
    <mergeCell ref="B89:E89"/>
    <mergeCell ref="F89:I89"/>
    <mergeCell ref="B92:E92"/>
    <mergeCell ref="B101:S101"/>
    <mergeCell ref="B102:S102"/>
    <mergeCell ref="B94:E94"/>
    <mergeCell ref="F94:I94"/>
    <mergeCell ref="L94:S94"/>
    <mergeCell ref="A95:S95"/>
    <mergeCell ref="A96:A102"/>
    <mergeCell ref="B96:S96"/>
    <mergeCell ref="B97:S97"/>
    <mergeCell ref="B98:S98"/>
    <mergeCell ref="B99:S99"/>
    <mergeCell ref="B100:S100"/>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B11:M12"/>
    <mergeCell ref="N11:S12"/>
    <mergeCell ref="L5:M5"/>
    <mergeCell ref="O5:P5"/>
    <mergeCell ref="Q5:S5"/>
    <mergeCell ref="A6:S6"/>
    <mergeCell ref="A7:C7"/>
    <mergeCell ref="J7:K7"/>
    <mergeCell ref="L7:M7"/>
    <mergeCell ref="O7:P7"/>
    <mergeCell ref="Q7:R7"/>
    <mergeCell ref="A11:A13"/>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500-000000000000}">
      <formula1>PRAC_STUD</formula1>
    </dataValidation>
    <dataValidation type="list" allowBlank="1" showInputMessage="1" showErrorMessage="1" sqref="L72:L79" xr:uid="{00000000-0002-0000-0500-000001000000}">
      <formula1>METODY</formula1>
    </dataValidation>
    <dataValidation type="list" allowBlank="1" showInputMessage="1" showErrorMessage="1" sqref="L7" xr:uid="{00000000-0002-0000-0500-000002000000}">
      <formula1>STATUS</formula1>
    </dataValidation>
    <dataValidation type="list" allowBlank="1" showInputMessage="1" showErrorMessage="1" sqref="B90:E94" xr:uid="{00000000-0002-0000-0500-000003000000}">
      <formula1>ZAL</formula1>
    </dataValidation>
    <dataValidation type="list" allowBlank="1" showInputMessage="1" showErrorMessage="1" sqref="N14:S33" xr:uid="{00000000-0002-0000-0500-000004000000}">
      <formula1>KEW_E1</formula1>
    </dataValidation>
    <dataValidation type="list" allowBlank="1" showInputMessage="1" showErrorMessage="1" sqref="N34:S53" xr:uid="{00000000-0002-0000-0500-000005000000}">
      <formula1>KEU_E1</formula1>
    </dataValidation>
    <dataValidation type="list" allowBlank="1" showInputMessage="1" showErrorMessage="1" sqref="N54:S68" xr:uid="{00000000-0002-0000-0500-000006000000}">
      <formula1>KEK_E1</formula1>
    </dataValidation>
  </dataValidations>
  <hyperlinks>
    <hyperlink ref="O13" r:id="rId1" xr:uid="{28BE8290-20B4-44E1-B95F-57AC4537DC3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E1_LST!B75</f>
        <v>Moduł E1/16</v>
      </c>
      <c r="B3" s="340"/>
      <c r="C3" s="340"/>
      <c r="D3" s="344" t="str">
        <f>E1_LST!C75</f>
        <v>Moduł aktywności praktycznej (2) LST</v>
      </c>
      <c r="E3" s="345"/>
      <c r="F3" s="345"/>
      <c r="G3" s="345"/>
      <c r="H3" s="345"/>
      <c r="I3" s="346"/>
      <c r="J3" s="3"/>
      <c r="K3" s="3"/>
      <c r="L3" s="4"/>
      <c r="M3" s="4"/>
      <c r="N3" s="4"/>
      <c r="O3" s="4"/>
      <c r="P3" s="4"/>
      <c r="Q3" s="4"/>
      <c r="R3" s="4"/>
    </row>
    <row r="4" spans="1:19" ht="18.75" thickBot="1" x14ac:dyDescent="0.3">
      <c r="A4" s="295" t="s">
        <v>110</v>
      </c>
      <c r="B4" s="295"/>
      <c r="C4" s="295"/>
      <c r="D4" s="341" t="str">
        <f>E1_LST!B76</f>
        <v>Kurs 16.1.</v>
      </c>
      <c r="E4" s="342"/>
      <c r="F4" s="342"/>
      <c r="G4" s="342"/>
      <c r="H4" s="342"/>
      <c r="I4" s="343"/>
      <c r="J4" s="3"/>
      <c r="K4" s="3"/>
      <c r="L4" s="4"/>
      <c r="M4" s="4"/>
      <c r="N4" s="4"/>
      <c r="O4" s="4"/>
      <c r="P4" s="4"/>
      <c r="Q4" s="4"/>
      <c r="R4" s="4"/>
    </row>
    <row r="5" spans="1:19" ht="23.25" thickBot="1" x14ac:dyDescent="0.3">
      <c r="A5" s="296" t="s">
        <v>111</v>
      </c>
      <c r="B5" s="296"/>
      <c r="C5" s="296"/>
      <c r="D5" s="297" t="str">
        <f>E1_LST!C76</f>
        <v>Praktyka zawodowa</v>
      </c>
      <c r="E5" s="297"/>
      <c r="F5" s="297"/>
      <c r="G5" s="297"/>
      <c r="H5" s="297"/>
      <c r="I5" s="297"/>
      <c r="J5" s="297"/>
      <c r="K5" s="297"/>
      <c r="L5" s="298" t="s">
        <v>94</v>
      </c>
      <c r="M5" s="298"/>
      <c r="N5" s="44">
        <f>E1_LST!D76</f>
        <v>29</v>
      </c>
      <c r="O5" s="298" t="s">
        <v>95</v>
      </c>
      <c r="P5" s="298"/>
      <c r="Q5" s="398" t="str">
        <f>E1_LST!F75</f>
        <v>dr R. Nowak-Lewandowska</v>
      </c>
      <c r="R5" s="398"/>
      <c r="S5" s="398"/>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(15)'!G6</f>
        <v>III</v>
      </c>
      <c r="H7" s="180" t="s">
        <v>99</v>
      </c>
      <c r="I7" s="40">
        <f>'M (15)'!I6</f>
        <v>6</v>
      </c>
      <c r="J7" s="234" t="s">
        <v>384</v>
      </c>
      <c r="K7" s="235"/>
      <c r="L7" s="482" t="s">
        <v>100</v>
      </c>
      <c r="M7" s="483"/>
      <c r="N7" s="7" t="s">
        <v>101</v>
      </c>
      <c r="O7" s="398" t="s">
        <v>102</v>
      </c>
      <c r="P7" s="398"/>
      <c r="Q7" s="306" t="s">
        <v>103</v>
      </c>
      <c r="R7" s="306"/>
      <c r="S7" s="45">
        <f>E1_LST!G76</f>
        <v>725</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733</v>
      </c>
      <c r="C14" s="502"/>
      <c r="D14" s="502"/>
      <c r="E14" s="502"/>
      <c r="F14" s="502"/>
      <c r="G14" s="502"/>
      <c r="H14" s="502"/>
      <c r="I14" s="502"/>
      <c r="J14" s="502"/>
      <c r="K14" s="502"/>
      <c r="L14" s="502"/>
      <c r="M14" s="503"/>
      <c r="N14" s="504" t="s">
        <v>296</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297</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695</v>
      </c>
      <c r="C19" s="520"/>
      <c r="D19" s="520"/>
      <c r="E19" s="520"/>
      <c r="F19" s="520"/>
      <c r="G19" s="520"/>
      <c r="H19" s="520"/>
      <c r="I19" s="520"/>
      <c r="J19" s="520"/>
      <c r="K19" s="520"/>
      <c r="L19" s="520"/>
      <c r="M19" s="521"/>
      <c r="N19" s="522" t="s">
        <v>297</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296</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t="s">
        <v>305</v>
      </c>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t="s">
        <v>299</v>
      </c>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696</v>
      </c>
      <c r="C24" s="520"/>
      <c r="D24" s="520"/>
      <c r="E24" s="520"/>
      <c r="F24" s="520"/>
      <c r="G24" s="520"/>
      <c r="H24" s="520"/>
      <c r="I24" s="520"/>
      <c r="J24" s="520"/>
      <c r="K24" s="520"/>
      <c r="L24" s="520"/>
      <c r="M24" s="521"/>
      <c r="N24" s="522" t="s">
        <v>298</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t="s">
        <v>303</v>
      </c>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customHeight="1" x14ac:dyDescent="0.25">
      <c r="A29" s="301"/>
      <c r="B29" s="519" t="s">
        <v>868</v>
      </c>
      <c r="C29" s="520"/>
      <c r="D29" s="520"/>
      <c r="E29" s="520"/>
      <c r="F29" s="520"/>
      <c r="G29" s="520"/>
      <c r="H29" s="520"/>
      <c r="I29" s="520"/>
      <c r="J29" s="520"/>
      <c r="K29" s="520"/>
      <c r="L29" s="520"/>
      <c r="M29" s="521"/>
      <c r="N29" s="522" t="s">
        <v>297</v>
      </c>
      <c r="O29" s="523"/>
      <c r="P29" s="523"/>
      <c r="Q29" s="523"/>
      <c r="R29" s="523"/>
      <c r="S29" s="524"/>
    </row>
    <row r="30" spans="1:19" ht="15" customHeight="1" x14ac:dyDescent="0.25">
      <c r="A30" s="301"/>
      <c r="B30" s="507"/>
      <c r="C30" s="508"/>
      <c r="D30" s="508"/>
      <c r="E30" s="508"/>
      <c r="F30" s="508"/>
      <c r="G30" s="508"/>
      <c r="H30" s="508"/>
      <c r="I30" s="508"/>
      <c r="J30" s="508"/>
      <c r="K30" s="508"/>
      <c r="L30" s="508"/>
      <c r="M30" s="509"/>
      <c r="N30" s="510" t="s">
        <v>303</v>
      </c>
      <c r="O30" s="511"/>
      <c r="P30" s="511"/>
      <c r="Q30" s="511"/>
      <c r="R30" s="511"/>
      <c r="S30" s="512"/>
    </row>
    <row r="31" spans="1:19" ht="15"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734</v>
      </c>
      <c r="C34" s="502"/>
      <c r="D34" s="502"/>
      <c r="E34" s="502"/>
      <c r="F34" s="502"/>
      <c r="G34" s="502"/>
      <c r="H34" s="502"/>
      <c r="I34" s="502"/>
      <c r="J34" s="502"/>
      <c r="K34" s="502"/>
      <c r="L34" s="502"/>
      <c r="M34" s="503"/>
      <c r="N34" s="504" t="s">
        <v>310</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312</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t="s">
        <v>318</v>
      </c>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735</v>
      </c>
      <c r="C39" s="520"/>
      <c r="D39" s="520"/>
      <c r="E39" s="520"/>
      <c r="F39" s="520"/>
      <c r="G39" s="520"/>
      <c r="H39" s="520"/>
      <c r="I39" s="520"/>
      <c r="J39" s="520"/>
      <c r="K39" s="520"/>
      <c r="L39" s="520"/>
      <c r="M39" s="521"/>
      <c r="N39" s="522" t="s">
        <v>313</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320</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736</v>
      </c>
      <c r="C44" s="520"/>
      <c r="D44" s="520"/>
      <c r="E44" s="520"/>
      <c r="F44" s="520"/>
      <c r="G44" s="520"/>
      <c r="H44" s="520"/>
      <c r="I44" s="520"/>
      <c r="J44" s="520"/>
      <c r="K44" s="520"/>
      <c r="L44" s="520"/>
      <c r="M44" s="521"/>
      <c r="N44" s="522" t="s">
        <v>308</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t="s">
        <v>314</v>
      </c>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869</v>
      </c>
      <c r="C49" s="520"/>
      <c r="D49" s="520"/>
      <c r="E49" s="520"/>
      <c r="F49" s="520"/>
      <c r="G49" s="520"/>
      <c r="H49" s="520"/>
      <c r="I49" s="520"/>
      <c r="J49" s="520"/>
      <c r="K49" s="520"/>
      <c r="L49" s="520"/>
      <c r="M49" s="521"/>
      <c r="N49" s="522" t="s">
        <v>310</v>
      </c>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t="s">
        <v>320</v>
      </c>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t="s">
        <v>871</v>
      </c>
      <c r="C54" s="508"/>
      <c r="D54" s="508"/>
      <c r="E54" s="508"/>
      <c r="F54" s="508"/>
      <c r="G54" s="508"/>
      <c r="H54" s="508"/>
      <c r="I54" s="508"/>
      <c r="J54" s="508"/>
      <c r="K54" s="508"/>
      <c r="L54" s="508"/>
      <c r="M54" s="509"/>
      <c r="N54" s="504" t="s">
        <v>322</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326</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t="s">
        <v>331</v>
      </c>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697</v>
      </c>
      <c r="C59" s="520"/>
      <c r="D59" s="520"/>
      <c r="E59" s="520"/>
      <c r="F59" s="520"/>
      <c r="G59" s="520"/>
      <c r="H59" s="520"/>
      <c r="I59" s="520"/>
      <c r="J59" s="520"/>
      <c r="K59" s="520"/>
      <c r="L59" s="520"/>
      <c r="M59" s="521"/>
      <c r="N59" s="522" t="s">
        <v>328</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870</v>
      </c>
      <c r="C64" s="520"/>
      <c r="D64" s="520"/>
      <c r="E64" s="520"/>
      <c r="F64" s="520"/>
      <c r="G64" s="520"/>
      <c r="H64" s="520"/>
      <c r="I64" s="520"/>
      <c r="J64" s="520"/>
      <c r="K64" s="520"/>
      <c r="L64" s="520"/>
      <c r="M64" s="521"/>
      <c r="N64" s="522" t="s">
        <v>323</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332</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E1_LST!G76</f>
        <v>725</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725</v>
      </c>
      <c r="H72" s="349"/>
      <c r="I72" s="350"/>
      <c r="J72" s="334"/>
      <c r="K72" s="358"/>
      <c r="L72" s="531" t="s">
        <v>151</v>
      </c>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t="s">
        <v>158</v>
      </c>
      <c r="M73" s="532"/>
      <c r="N73" s="532"/>
      <c r="O73" s="532"/>
      <c r="P73" s="532"/>
      <c r="Q73" s="532"/>
      <c r="R73" s="532"/>
      <c r="S73" s="533"/>
    </row>
    <row r="74" spans="1:19" ht="15" customHeight="1" x14ac:dyDescent="0.25">
      <c r="A74" s="301"/>
      <c r="B74" s="336" t="s">
        <v>125</v>
      </c>
      <c r="C74" s="337"/>
      <c r="D74" s="337"/>
      <c r="E74" s="337"/>
      <c r="F74" s="338"/>
      <c r="G74" s="534"/>
      <c r="H74" s="535"/>
      <c r="I74" s="536"/>
      <c r="J74" s="334"/>
      <c r="K74" s="358"/>
      <c r="L74" s="531" t="s">
        <v>169</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t="s">
        <v>185</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v>725</v>
      </c>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v>0</v>
      </c>
      <c r="H81" s="535"/>
      <c r="I81" s="536"/>
      <c r="J81" s="334"/>
      <c r="K81" s="358"/>
      <c r="L81" s="531" t="s">
        <v>345</v>
      </c>
      <c r="M81" s="532"/>
      <c r="N81" s="532"/>
      <c r="O81" s="532"/>
      <c r="P81" s="532"/>
      <c r="Q81" s="532"/>
      <c r="R81" s="532"/>
      <c r="S81" s="533"/>
    </row>
    <row r="82" spans="1:19" ht="15" customHeight="1" x14ac:dyDescent="0.25">
      <c r="A82" s="301"/>
      <c r="B82" s="336" t="s">
        <v>134</v>
      </c>
      <c r="C82" s="337"/>
      <c r="D82" s="337"/>
      <c r="E82" s="337"/>
      <c r="F82" s="338"/>
      <c r="G82" s="534"/>
      <c r="H82" s="535"/>
      <c r="I82" s="536"/>
      <c r="J82" s="334"/>
      <c r="K82" s="358"/>
      <c r="L82" s="531"/>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c r="M83" s="532"/>
      <c r="N83" s="532"/>
      <c r="O83" s="532"/>
      <c r="P83" s="532"/>
      <c r="Q83" s="532"/>
      <c r="R83" s="532"/>
      <c r="S83" s="533"/>
    </row>
    <row r="84" spans="1:19" ht="15" customHeight="1" x14ac:dyDescent="0.25">
      <c r="A84" s="301"/>
      <c r="B84" s="369" t="s">
        <v>136</v>
      </c>
      <c r="C84" s="370"/>
      <c r="D84" s="370"/>
      <c r="E84" s="370"/>
      <c r="F84" s="371"/>
      <c r="G84" s="366">
        <f>E1_LST!H76</f>
        <v>0</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725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E1_LST!E76</f>
        <v>zal. bez oceny</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179</v>
      </c>
      <c r="C90" s="538"/>
      <c r="D90" s="538"/>
      <c r="E90" s="539"/>
      <c r="F90" s="540">
        <v>100</v>
      </c>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201" customHeight="1" x14ac:dyDescent="0.25">
      <c r="A98" s="339"/>
      <c r="B98" s="543" t="s">
        <v>525</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39.950000000000003" customHeight="1" x14ac:dyDescent="0.25">
      <c r="A100" s="339"/>
      <c r="B100" s="543" t="s">
        <v>401</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30" customHeight="1" x14ac:dyDescent="0.25">
      <c r="A102" s="339"/>
      <c r="B102" s="543"/>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izF0MPAZ0WKL1I43EvUOVSWacQ9V1T7BhNcd4YJiouJ5zZQJdi6K8GJa8BEO3F+SWTCHnU+tI7JiBOXCHcqfMw==" saltValue="JKwVf1T/FbmBHPgmP2ttV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3B00-000000000000}">
      <formula1>PRAC_STUD</formula1>
    </dataValidation>
    <dataValidation type="list" allowBlank="1" showInputMessage="1" showErrorMessage="1" sqref="L72:L79" xr:uid="{00000000-0002-0000-3B00-000001000000}">
      <formula1>METODY</formula1>
    </dataValidation>
    <dataValidation type="list" allowBlank="1" showInputMessage="1" showErrorMessage="1" sqref="L7" xr:uid="{00000000-0002-0000-3B00-000002000000}">
      <formula1>STATUS</formula1>
    </dataValidation>
    <dataValidation type="list" allowBlank="1" showInputMessage="1" showErrorMessage="1" sqref="B90:E94" xr:uid="{00000000-0002-0000-3B00-000003000000}">
      <formula1>ZAL</formula1>
    </dataValidation>
    <dataValidation type="list" allowBlank="1" showInputMessage="1" showErrorMessage="1" sqref="N54:S68" xr:uid="{00000000-0002-0000-3B00-000004000000}">
      <formula1>KEK_E1</formula1>
    </dataValidation>
    <dataValidation type="list" allowBlank="1" showInputMessage="1" showErrorMessage="1" sqref="N34:S53" xr:uid="{00000000-0002-0000-3B00-000005000000}">
      <formula1>KEU_E1</formula1>
    </dataValidation>
    <dataValidation type="list" allowBlank="1" showInputMessage="1" showErrorMessage="1" sqref="N14:S33" xr:uid="{00000000-0002-0000-3B00-000006000000}">
      <formula1>KEW_E1</formula1>
    </dataValidation>
  </dataValidations>
  <hyperlinks>
    <hyperlink ref="O13" r:id="rId1" xr:uid="{8998D9D0-2094-46B2-A477-535682FAFAC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topLeftCell="A28" zoomScale="55" zoomScaleNormal="55" workbookViewId="0">
      <selection activeCell="H35" sqref="H35"/>
    </sheetView>
  </sheetViews>
  <sheetFormatPr defaultColWidth="9.28515625" defaultRowHeight="15" x14ac:dyDescent="0.25"/>
  <cols>
    <col min="1" max="1" width="73.42578125" style="5" customWidth="1"/>
    <col min="2" max="2" width="61.7109375" style="5" customWidth="1"/>
    <col min="3" max="3" width="53.42578125" style="5" customWidth="1"/>
    <col min="4" max="4" width="9.28515625" style="5"/>
    <col min="5" max="5" width="44.7109375" style="5" customWidth="1"/>
    <col min="6" max="6" width="9.28515625" style="5"/>
    <col min="7" max="7" width="35.28515625" style="5" customWidth="1"/>
    <col min="8" max="8" width="9.28515625" style="5"/>
    <col min="9" max="9" width="16.7109375" style="5" customWidth="1"/>
    <col min="10" max="10" width="9.28515625" style="5"/>
    <col min="11" max="11" width="42.28515625" style="13" customWidth="1"/>
    <col min="12" max="12" width="9.28515625" style="5"/>
    <col min="13" max="13" width="35.7109375" style="5" customWidth="1"/>
    <col min="14" max="16384" width="9.28515625" style="5"/>
  </cols>
  <sheetData>
    <row r="1" spans="1:16" ht="33" customHeight="1" thickBot="1" x14ac:dyDescent="0.3">
      <c r="A1" s="24" t="s">
        <v>339</v>
      </c>
      <c r="B1" s="24" t="s">
        <v>340</v>
      </c>
      <c r="C1" s="24" t="s">
        <v>341</v>
      </c>
      <c r="E1" s="24" t="s">
        <v>205</v>
      </c>
      <c r="G1" s="24" t="s">
        <v>207</v>
      </c>
      <c r="I1" s="24" t="s">
        <v>229</v>
      </c>
      <c r="K1" s="24" t="s">
        <v>230</v>
      </c>
      <c r="P1" s="5" t="s">
        <v>344</v>
      </c>
    </row>
    <row r="2" spans="1:16" ht="30" customHeight="1" thickBot="1" x14ac:dyDescent="0.3">
      <c r="A2" s="17" t="s">
        <v>116</v>
      </c>
      <c r="B2" s="17" t="s">
        <v>117</v>
      </c>
      <c r="C2" s="17" t="s">
        <v>118</v>
      </c>
      <c r="E2" s="28" t="s">
        <v>124</v>
      </c>
      <c r="G2" s="12" t="s">
        <v>149</v>
      </c>
      <c r="I2" s="28" t="s">
        <v>100</v>
      </c>
      <c r="K2" s="29" t="s">
        <v>150</v>
      </c>
      <c r="M2" s="12" t="s">
        <v>149</v>
      </c>
    </row>
    <row r="3" spans="1:16" ht="79.5" thickBot="1" x14ac:dyDescent="0.3">
      <c r="A3" s="15" t="s">
        <v>253</v>
      </c>
      <c r="B3" s="14" t="s">
        <v>270</v>
      </c>
      <c r="C3" s="14" t="s">
        <v>283</v>
      </c>
      <c r="E3" s="28" t="s">
        <v>151</v>
      </c>
      <c r="G3" s="12" t="s">
        <v>152</v>
      </c>
      <c r="I3" s="28" t="s">
        <v>153</v>
      </c>
      <c r="K3" s="29" t="s">
        <v>154</v>
      </c>
      <c r="M3" s="12" t="s">
        <v>152</v>
      </c>
    </row>
    <row r="4" spans="1:16" ht="63.75" thickBot="1" x14ac:dyDescent="0.3">
      <c r="A4" s="16" t="s">
        <v>254</v>
      </c>
      <c r="B4" s="14" t="s">
        <v>271</v>
      </c>
      <c r="C4" s="14" t="s">
        <v>284</v>
      </c>
      <c r="E4" s="28" t="s">
        <v>155</v>
      </c>
      <c r="G4" s="12" t="s">
        <v>198</v>
      </c>
      <c r="I4" s="28" t="s">
        <v>156</v>
      </c>
      <c r="K4" s="29" t="s">
        <v>157</v>
      </c>
      <c r="M4" s="12" t="s">
        <v>198</v>
      </c>
    </row>
    <row r="5" spans="1:16" ht="63.75" thickBot="1" x14ac:dyDescent="0.3">
      <c r="A5" s="16" t="s">
        <v>255</v>
      </c>
      <c r="B5" s="14" t="s">
        <v>272</v>
      </c>
      <c r="C5" s="14" t="s">
        <v>285</v>
      </c>
      <c r="E5" s="31" t="s">
        <v>158</v>
      </c>
      <c r="G5" s="12" t="s">
        <v>159</v>
      </c>
      <c r="K5" s="30" t="s">
        <v>160</v>
      </c>
      <c r="M5" s="12" t="s">
        <v>159</v>
      </c>
    </row>
    <row r="6" spans="1:16" ht="48" thickBot="1" x14ac:dyDescent="0.3">
      <c r="A6" s="16" t="s">
        <v>256</v>
      </c>
      <c r="B6" s="14" t="s">
        <v>273</v>
      </c>
      <c r="C6" s="14" t="s">
        <v>286</v>
      </c>
      <c r="E6" s="31" t="s">
        <v>161</v>
      </c>
      <c r="G6" s="12" t="s">
        <v>162</v>
      </c>
      <c r="K6" s="30" t="s">
        <v>163</v>
      </c>
      <c r="M6" s="12" t="s">
        <v>162</v>
      </c>
    </row>
    <row r="7" spans="1:16" ht="63.75" thickBot="1" x14ac:dyDescent="0.3">
      <c r="A7" s="16" t="s">
        <v>257</v>
      </c>
      <c r="B7" s="14" t="s">
        <v>274</v>
      </c>
      <c r="C7" s="14" t="s">
        <v>287</v>
      </c>
      <c r="E7" s="31" t="s">
        <v>164</v>
      </c>
      <c r="G7" s="12" t="s">
        <v>165</v>
      </c>
      <c r="K7" s="30" t="s">
        <v>343</v>
      </c>
      <c r="M7" s="12" t="s">
        <v>165</v>
      </c>
    </row>
    <row r="8" spans="1:16" ht="63.75" thickBot="1" x14ac:dyDescent="0.3">
      <c r="A8" s="14" t="s">
        <v>258</v>
      </c>
      <c r="B8" s="14" t="s">
        <v>275</v>
      </c>
      <c r="C8" s="14" t="s">
        <v>288</v>
      </c>
      <c r="E8" s="31" t="s">
        <v>165</v>
      </c>
      <c r="G8" s="12" t="s">
        <v>197</v>
      </c>
      <c r="K8" s="30" t="s">
        <v>166</v>
      </c>
      <c r="M8" s="12" t="s">
        <v>197</v>
      </c>
    </row>
    <row r="9" spans="1:16" ht="63.75" thickBot="1" x14ac:dyDescent="0.3">
      <c r="A9" s="14" t="s">
        <v>259</v>
      </c>
      <c r="B9" s="14" t="s">
        <v>276</v>
      </c>
      <c r="C9" s="14" t="s">
        <v>289</v>
      </c>
      <c r="E9" s="31" t="s">
        <v>167</v>
      </c>
      <c r="G9" s="12" t="s">
        <v>342</v>
      </c>
      <c r="K9" s="29" t="s">
        <v>168</v>
      </c>
      <c r="M9" s="12" t="s">
        <v>342</v>
      </c>
    </row>
    <row r="10" spans="1:16" ht="63.75" thickBot="1" x14ac:dyDescent="0.3">
      <c r="A10" s="14" t="s">
        <v>260</v>
      </c>
      <c r="B10" s="14" t="s">
        <v>277</v>
      </c>
      <c r="C10" s="14" t="s">
        <v>290</v>
      </c>
      <c r="E10" s="31" t="s">
        <v>169</v>
      </c>
      <c r="G10" s="12" t="s">
        <v>170</v>
      </c>
      <c r="K10" s="29" t="s">
        <v>171</v>
      </c>
      <c r="M10" s="12" t="s">
        <v>170</v>
      </c>
    </row>
    <row r="11" spans="1:16" ht="63.75" thickBot="1" x14ac:dyDescent="0.3">
      <c r="A11" s="14" t="s">
        <v>261</v>
      </c>
      <c r="B11" s="14" t="s">
        <v>278</v>
      </c>
      <c r="E11" s="31" t="s">
        <v>172</v>
      </c>
      <c r="G11" s="12" t="s">
        <v>173</v>
      </c>
      <c r="K11" s="29" t="s">
        <v>174</v>
      </c>
      <c r="M11" s="12" t="s">
        <v>173</v>
      </c>
    </row>
    <row r="12" spans="1:16" ht="63.75" thickBot="1" x14ac:dyDescent="0.3">
      <c r="A12" s="14" t="s">
        <v>262</v>
      </c>
      <c r="B12" s="14" t="s">
        <v>279</v>
      </c>
      <c r="E12" s="31" t="s">
        <v>175</v>
      </c>
      <c r="G12" s="12" t="s">
        <v>176</v>
      </c>
      <c r="K12" s="29" t="s">
        <v>177</v>
      </c>
      <c r="M12" s="12" t="s">
        <v>176</v>
      </c>
    </row>
    <row r="13" spans="1:16" ht="48" thickBot="1" x14ac:dyDescent="0.3">
      <c r="A13" s="14" t="s">
        <v>263</v>
      </c>
      <c r="B13" s="14" t="s">
        <v>280</v>
      </c>
      <c r="E13" s="31" t="s">
        <v>178</v>
      </c>
      <c r="G13" s="12" t="s">
        <v>179</v>
      </c>
      <c r="K13" s="13" t="s">
        <v>345</v>
      </c>
      <c r="M13" s="12" t="s">
        <v>179</v>
      </c>
    </row>
    <row r="14" spans="1:16" ht="63.75" thickBot="1" x14ac:dyDescent="0.3">
      <c r="A14" s="14" t="s">
        <v>264</v>
      </c>
      <c r="B14" s="14" t="s">
        <v>281</v>
      </c>
      <c r="E14" s="31" t="s">
        <v>177</v>
      </c>
    </row>
    <row r="15" spans="1:16" ht="79.5" thickBot="1" x14ac:dyDescent="0.3">
      <c r="A15" s="14" t="s">
        <v>265</v>
      </c>
      <c r="B15" s="14" t="s">
        <v>282</v>
      </c>
      <c r="E15" s="31" t="s">
        <v>180</v>
      </c>
      <c r="G15" s="18"/>
      <c r="H15" s="18"/>
      <c r="I15" s="18"/>
      <c r="J15" s="18"/>
      <c r="K15" s="19"/>
      <c r="L15" s="18"/>
      <c r="M15" s="18"/>
    </row>
    <row r="16" spans="1:16" ht="48" thickBot="1" x14ac:dyDescent="0.3">
      <c r="A16" s="14" t="s">
        <v>266</v>
      </c>
      <c r="E16" s="31" t="s">
        <v>181</v>
      </c>
    </row>
    <row r="17" spans="1:5" ht="16.5" thickBot="1" x14ac:dyDescent="0.3">
      <c r="A17" s="14" t="s">
        <v>267</v>
      </c>
      <c r="E17" s="31" t="s">
        <v>182</v>
      </c>
    </row>
    <row r="18" spans="1:5" ht="63.75" thickBot="1" x14ac:dyDescent="0.3">
      <c r="A18" s="14" t="s">
        <v>268</v>
      </c>
      <c r="E18" s="31" t="s">
        <v>183</v>
      </c>
    </row>
    <row r="19" spans="1:5" ht="48" thickBot="1" x14ac:dyDescent="0.3">
      <c r="A19" s="14" t="s">
        <v>269</v>
      </c>
      <c r="E19" s="31" t="s">
        <v>184</v>
      </c>
    </row>
    <row r="20" spans="1:5" x14ac:dyDescent="0.25">
      <c r="E20" s="31" t="s">
        <v>185</v>
      </c>
    </row>
    <row r="22" spans="1:5" ht="33" customHeight="1" thickBot="1" x14ac:dyDescent="0.3">
      <c r="A22" s="24" t="s">
        <v>336</v>
      </c>
      <c r="B22" s="24" t="s">
        <v>338</v>
      </c>
      <c r="C22" s="24" t="s">
        <v>337</v>
      </c>
    </row>
    <row r="23" spans="1:5" ht="30" customHeight="1" thickBot="1" x14ac:dyDescent="0.3">
      <c r="A23" s="17" t="s">
        <v>116</v>
      </c>
      <c r="B23" s="17" t="s">
        <v>117</v>
      </c>
      <c r="C23" s="17" t="s">
        <v>118</v>
      </c>
    </row>
    <row r="24" spans="1:5" ht="79.5" thickBot="1" x14ac:dyDescent="0.3">
      <c r="A24" s="15" t="s">
        <v>208</v>
      </c>
      <c r="B24" s="14" t="s">
        <v>224</v>
      </c>
      <c r="C24" s="14" t="s">
        <v>243</v>
      </c>
    </row>
    <row r="25" spans="1:5" ht="63.75" thickBot="1" x14ac:dyDescent="0.3">
      <c r="A25" s="16" t="s">
        <v>209</v>
      </c>
      <c r="B25" s="14" t="s">
        <v>225</v>
      </c>
      <c r="C25" s="14" t="s">
        <v>244</v>
      </c>
    </row>
    <row r="26" spans="1:5" ht="95.25" thickBot="1" x14ac:dyDescent="0.3">
      <c r="A26" s="16" t="s">
        <v>210</v>
      </c>
      <c r="B26" s="14" t="s">
        <v>226</v>
      </c>
      <c r="C26" s="14" t="s">
        <v>245</v>
      </c>
    </row>
    <row r="27" spans="1:5" ht="79.5" thickBot="1" x14ac:dyDescent="0.3">
      <c r="A27" s="16" t="s">
        <v>211</v>
      </c>
      <c r="B27" s="14" t="s">
        <v>227</v>
      </c>
      <c r="C27" s="14" t="s">
        <v>246</v>
      </c>
    </row>
    <row r="28" spans="1:5" ht="79.5" thickBot="1" x14ac:dyDescent="0.3">
      <c r="A28" s="16" t="s">
        <v>212</v>
      </c>
      <c r="B28" s="14" t="s">
        <v>228</v>
      </c>
      <c r="C28" s="14" t="s">
        <v>247</v>
      </c>
    </row>
    <row r="29" spans="1:5" ht="95.25" thickBot="1" x14ac:dyDescent="0.3">
      <c r="A29" s="14" t="s">
        <v>213</v>
      </c>
      <c r="B29" s="14" t="s">
        <v>231</v>
      </c>
      <c r="C29" s="14" t="s">
        <v>248</v>
      </c>
    </row>
    <row r="30" spans="1:5" ht="79.5" thickBot="1" x14ac:dyDescent="0.3">
      <c r="A30" s="14" t="s">
        <v>214</v>
      </c>
      <c r="B30" s="14" t="s">
        <v>232</v>
      </c>
      <c r="C30" s="14" t="s">
        <v>249</v>
      </c>
    </row>
    <row r="31" spans="1:5" ht="79.5" thickBot="1" x14ac:dyDescent="0.3">
      <c r="A31" s="14" t="s">
        <v>215</v>
      </c>
      <c r="B31" s="14" t="s">
        <v>233</v>
      </c>
      <c r="C31" s="14" t="s">
        <v>250</v>
      </c>
    </row>
    <row r="32" spans="1:5" ht="79.5" thickBot="1" x14ac:dyDescent="0.3">
      <c r="A32" s="14" t="s">
        <v>216</v>
      </c>
      <c r="B32" s="14" t="s">
        <v>234</v>
      </c>
      <c r="C32" s="14" t="s">
        <v>251</v>
      </c>
    </row>
    <row r="33" spans="1:3" ht="79.5" thickBot="1" x14ac:dyDescent="0.3">
      <c r="A33" s="14" t="s">
        <v>217</v>
      </c>
      <c r="B33" s="14" t="s">
        <v>235</v>
      </c>
      <c r="C33" s="14" t="s">
        <v>252</v>
      </c>
    </row>
    <row r="34" spans="1:3" ht="63.75" thickBot="1" x14ac:dyDescent="0.3">
      <c r="A34" s="14" t="s">
        <v>218</v>
      </c>
      <c r="B34" s="14" t="s">
        <v>236</v>
      </c>
    </row>
    <row r="35" spans="1:3" ht="79.5" thickBot="1" x14ac:dyDescent="0.3">
      <c r="A35" s="14" t="s">
        <v>219</v>
      </c>
      <c r="B35" s="14" t="s">
        <v>237</v>
      </c>
    </row>
    <row r="36" spans="1:3" ht="63.75" thickBot="1" x14ac:dyDescent="0.3">
      <c r="A36" s="14" t="s">
        <v>220</v>
      </c>
      <c r="B36" s="14" t="s">
        <v>238</v>
      </c>
    </row>
    <row r="37" spans="1:3" ht="63.75" thickBot="1" x14ac:dyDescent="0.3">
      <c r="A37" s="14" t="s">
        <v>221</v>
      </c>
      <c r="B37" s="14" t="s">
        <v>239</v>
      </c>
    </row>
    <row r="38" spans="1:3" ht="79.5" thickBot="1" x14ac:dyDescent="0.3">
      <c r="A38" s="14" t="s">
        <v>222</v>
      </c>
      <c r="B38" s="14" t="s">
        <v>240</v>
      </c>
    </row>
    <row r="39" spans="1:3" ht="79.5" thickBot="1" x14ac:dyDescent="0.3">
      <c r="A39" s="14" t="s">
        <v>223</v>
      </c>
      <c r="B39" s="14" t="s">
        <v>241</v>
      </c>
    </row>
    <row r="40" spans="1:3" ht="48" thickBot="1" x14ac:dyDescent="0.3">
      <c r="B40" s="14" t="s">
        <v>242</v>
      </c>
    </row>
    <row r="42" spans="1:3" ht="33" customHeight="1" thickBot="1" x14ac:dyDescent="0.3">
      <c r="A42" s="24" t="s">
        <v>333</v>
      </c>
      <c r="B42" s="24" t="s">
        <v>334</v>
      </c>
      <c r="C42" s="24" t="s">
        <v>335</v>
      </c>
    </row>
    <row r="43" spans="1:3" ht="30" customHeight="1" thickBot="1" x14ac:dyDescent="0.3">
      <c r="A43" s="17" t="s">
        <v>116</v>
      </c>
      <c r="B43" s="17" t="s">
        <v>117</v>
      </c>
      <c r="C43" s="17" t="s">
        <v>118</v>
      </c>
    </row>
    <row r="44" spans="1:3" ht="79.5" thickBot="1" x14ac:dyDescent="0.3">
      <c r="A44" s="15" t="s">
        <v>295</v>
      </c>
      <c r="B44" s="14" t="s">
        <v>308</v>
      </c>
      <c r="C44" s="14" t="s">
        <v>322</v>
      </c>
    </row>
    <row r="45" spans="1:3" ht="79.5" thickBot="1" x14ac:dyDescent="0.3">
      <c r="A45" s="15" t="s">
        <v>296</v>
      </c>
      <c r="B45" s="14" t="s">
        <v>309</v>
      </c>
      <c r="C45" s="14" t="s">
        <v>323</v>
      </c>
    </row>
    <row r="46" spans="1:3" ht="95.25" thickBot="1" x14ac:dyDescent="0.3">
      <c r="A46" s="15" t="s">
        <v>297</v>
      </c>
      <c r="B46" s="14" t="s">
        <v>310</v>
      </c>
      <c r="C46" s="14" t="s">
        <v>324</v>
      </c>
    </row>
    <row r="47" spans="1:3" ht="79.5" thickBot="1" x14ac:dyDescent="0.3">
      <c r="A47" s="15" t="s">
        <v>298</v>
      </c>
      <c r="B47" s="14" t="s">
        <v>311</v>
      </c>
      <c r="C47" s="14" t="s">
        <v>325</v>
      </c>
    </row>
    <row r="48" spans="1:3" ht="79.5" thickBot="1" x14ac:dyDescent="0.3">
      <c r="A48" s="15" t="s">
        <v>299</v>
      </c>
      <c r="B48" s="14" t="s">
        <v>312</v>
      </c>
      <c r="C48" s="14" t="s">
        <v>326</v>
      </c>
    </row>
    <row r="49" spans="1:3" ht="60.75" thickBot="1" x14ac:dyDescent="0.3">
      <c r="A49" s="15" t="s">
        <v>300</v>
      </c>
      <c r="B49" s="14" t="s">
        <v>313</v>
      </c>
      <c r="C49" s="14" t="s">
        <v>327</v>
      </c>
    </row>
    <row r="50" spans="1:3" ht="63.75" thickBot="1" x14ac:dyDescent="0.3">
      <c r="A50" s="15" t="s">
        <v>301</v>
      </c>
      <c r="B50" s="14" t="s">
        <v>314</v>
      </c>
      <c r="C50" s="14" t="s">
        <v>328</v>
      </c>
    </row>
    <row r="51" spans="1:3" ht="63.75" thickBot="1" x14ac:dyDescent="0.3">
      <c r="A51" s="15" t="s">
        <v>302</v>
      </c>
      <c r="B51" s="14" t="s">
        <v>315</v>
      </c>
      <c r="C51" s="14" t="s">
        <v>329</v>
      </c>
    </row>
    <row r="52" spans="1:3" ht="63.75" thickBot="1" x14ac:dyDescent="0.3">
      <c r="A52" s="15" t="s">
        <v>303</v>
      </c>
      <c r="B52" s="14" t="s">
        <v>316</v>
      </c>
      <c r="C52" s="14" t="s">
        <v>330</v>
      </c>
    </row>
    <row r="53" spans="1:3" ht="79.5" thickBot="1" x14ac:dyDescent="0.3">
      <c r="A53" s="15" t="s">
        <v>304</v>
      </c>
      <c r="B53" s="14" t="s">
        <v>317</v>
      </c>
      <c r="C53" s="14" t="s">
        <v>331</v>
      </c>
    </row>
    <row r="54" spans="1:3" ht="63.75" thickBot="1" x14ac:dyDescent="0.3">
      <c r="A54" s="15" t="s">
        <v>305</v>
      </c>
      <c r="B54" s="14" t="s">
        <v>318</v>
      </c>
      <c r="C54" s="14" t="s">
        <v>332</v>
      </c>
    </row>
    <row r="55" spans="1:3" ht="63.75" thickBot="1" x14ac:dyDescent="0.3">
      <c r="A55" s="15" t="s">
        <v>306</v>
      </c>
      <c r="B55" s="14" t="s">
        <v>319</v>
      </c>
    </row>
    <row r="56" spans="1:3" ht="63.75" thickBot="1" x14ac:dyDescent="0.3">
      <c r="A56" s="15" t="s">
        <v>307</v>
      </c>
      <c r="B56" s="14" t="s">
        <v>320</v>
      </c>
    </row>
    <row r="57" spans="1:3" ht="48" thickBot="1" x14ac:dyDescent="0.3">
      <c r="B57" s="14" t="s">
        <v>321</v>
      </c>
    </row>
  </sheetData>
  <sheetProtection algorithmName="SHA-512" hashValue="9OJmEAdOdkWj3FYY2IxuSjK1/InyPshXSN51dxg3TYm8hx5kZPQMUiqRqZucilqXL3m5OddzXpKNxe3EcEpfUQ==" saltValue="IE+VKZSVBN48DLzHI3z1Gg==" spinCount="100000" sheet="1" objects="1" scenarios="1"/>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E1_LST!B10</f>
        <v>Moduł E1/1</v>
      </c>
      <c r="B3" s="340"/>
      <c r="C3" s="340"/>
      <c r="D3" s="344" t="str">
        <f>E1_LST!C10</f>
        <v>Biznes w działaniu</v>
      </c>
      <c r="E3" s="345"/>
      <c r="F3" s="345"/>
      <c r="G3" s="345"/>
      <c r="H3" s="345"/>
      <c r="I3" s="346"/>
      <c r="J3" s="3"/>
      <c r="K3" s="3"/>
      <c r="L3" s="4"/>
      <c r="M3" s="4"/>
      <c r="N3" s="4"/>
      <c r="O3" s="4"/>
      <c r="P3" s="4"/>
      <c r="Q3" s="4"/>
      <c r="R3" s="4"/>
    </row>
    <row r="4" spans="1:19" ht="18.75" thickBot="1" x14ac:dyDescent="0.3">
      <c r="A4" s="295" t="s">
        <v>110</v>
      </c>
      <c r="B4" s="295"/>
      <c r="C4" s="295"/>
      <c r="D4" s="341" t="str">
        <f>E1_LST!B15</f>
        <v>Kurs 1.5.</v>
      </c>
      <c r="E4" s="342"/>
      <c r="F4" s="342"/>
      <c r="G4" s="342"/>
      <c r="H4" s="342"/>
      <c r="I4" s="343"/>
      <c r="J4" s="3"/>
      <c r="K4" s="3"/>
      <c r="L4" s="4"/>
      <c r="M4" s="4"/>
      <c r="N4" s="4"/>
      <c r="O4" s="4"/>
      <c r="P4" s="4"/>
      <c r="Q4" s="4"/>
      <c r="R4" s="4"/>
    </row>
    <row r="5" spans="1:19" ht="23.25" thickBot="1" x14ac:dyDescent="0.3">
      <c r="A5" s="296" t="s">
        <v>111</v>
      </c>
      <c r="B5" s="296"/>
      <c r="C5" s="296"/>
      <c r="D5" s="297" t="str">
        <f>E1_LST!C15</f>
        <v>Prawo w biznesie</v>
      </c>
      <c r="E5" s="297"/>
      <c r="F5" s="297"/>
      <c r="G5" s="297"/>
      <c r="H5" s="297"/>
      <c r="I5" s="297"/>
      <c r="J5" s="297"/>
      <c r="K5" s="297"/>
      <c r="L5" s="298" t="s">
        <v>94</v>
      </c>
      <c r="M5" s="298"/>
      <c r="N5" s="44">
        <f>E1_LST!D15</f>
        <v>4</v>
      </c>
      <c r="O5" s="298" t="s">
        <v>95</v>
      </c>
      <c r="P5" s="298"/>
      <c r="Q5" s="299" t="str">
        <f>E1_LST!F10</f>
        <v>prof. A. Zelek</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(1)'!G6</f>
        <v>I</v>
      </c>
      <c r="H7" s="180" t="s">
        <v>99</v>
      </c>
      <c r="I7" s="40">
        <f>'M (1)'!I6</f>
        <v>1</v>
      </c>
      <c r="J7" s="234" t="s">
        <v>384</v>
      </c>
      <c r="K7" s="235"/>
      <c r="L7" s="482" t="s">
        <v>100</v>
      </c>
      <c r="M7" s="483"/>
      <c r="N7" s="7" t="s">
        <v>101</v>
      </c>
      <c r="O7" s="398" t="s">
        <v>102</v>
      </c>
      <c r="P7" s="398"/>
      <c r="Q7" s="306" t="s">
        <v>103</v>
      </c>
      <c r="R7" s="306"/>
      <c r="S7" s="45">
        <f>E1_LST!G15</f>
        <v>14</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891</v>
      </c>
      <c r="C14" s="502"/>
      <c r="D14" s="502"/>
      <c r="E14" s="502"/>
      <c r="F14" s="502"/>
      <c r="G14" s="502"/>
      <c r="H14" s="502"/>
      <c r="I14" s="502"/>
      <c r="J14" s="502"/>
      <c r="K14" s="502"/>
      <c r="L14" s="502"/>
      <c r="M14" s="503"/>
      <c r="N14" s="504" t="s">
        <v>296</v>
      </c>
      <c r="O14" s="505"/>
      <c r="P14" s="505"/>
      <c r="Q14" s="505"/>
      <c r="R14" s="505"/>
      <c r="S14" s="506"/>
    </row>
    <row r="15" spans="1:19" ht="15" customHeight="1" x14ac:dyDescent="0.25">
      <c r="A15" s="301"/>
      <c r="B15" s="507"/>
      <c r="C15" s="548"/>
      <c r="D15" s="548"/>
      <c r="E15" s="548"/>
      <c r="F15" s="548"/>
      <c r="G15" s="548"/>
      <c r="H15" s="548"/>
      <c r="I15" s="548"/>
      <c r="J15" s="548"/>
      <c r="K15" s="548"/>
      <c r="L15" s="548"/>
      <c r="M15" s="509"/>
      <c r="N15" s="510" t="s">
        <v>304</v>
      </c>
      <c r="O15" s="511"/>
      <c r="P15" s="511"/>
      <c r="Q15" s="511"/>
      <c r="R15" s="511"/>
      <c r="S15" s="512"/>
    </row>
    <row r="16" spans="1:19" ht="15" customHeight="1" x14ac:dyDescent="0.25">
      <c r="A16" s="301"/>
      <c r="B16" s="507"/>
      <c r="C16" s="548"/>
      <c r="D16" s="548"/>
      <c r="E16" s="548"/>
      <c r="F16" s="548"/>
      <c r="G16" s="548"/>
      <c r="H16" s="548"/>
      <c r="I16" s="548"/>
      <c r="J16" s="548"/>
      <c r="K16" s="548"/>
      <c r="L16" s="548"/>
      <c r="M16" s="509"/>
      <c r="N16" s="510"/>
      <c r="O16" s="511"/>
      <c r="P16" s="511"/>
      <c r="Q16" s="511"/>
      <c r="R16" s="511"/>
      <c r="S16" s="512"/>
    </row>
    <row r="17" spans="1:19" ht="15" customHeight="1" x14ac:dyDescent="0.25">
      <c r="A17" s="301"/>
      <c r="B17" s="507"/>
      <c r="C17" s="548"/>
      <c r="D17" s="548"/>
      <c r="E17" s="548"/>
      <c r="F17" s="548"/>
      <c r="G17" s="548"/>
      <c r="H17" s="548"/>
      <c r="I17" s="548"/>
      <c r="J17" s="548"/>
      <c r="K17" s="548"/>
      <c r="L17" s="54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892</v>
      </c>
      <c r="C19" s="520"/>
      <c r="D19" s="520"/>
      <c r="E19" s="520"/>
      <c r="F19" s="520"/>
      <c r="G19" s="520"/>
      <c r="H19" s="520"/>
      <c r="I19" s="520"/>
      <c r="J19" s="520"/>
      <c r="K19" s="520"/>
      <c r="L19" s="520"/>
      <c r="M19" s="521"/>
      <c r="N19" s="522" t="s">
        <v>296</v>
      </c>
      <c r="O19" s="523"/>
      <c r="P19" s="523"/>
      <c r="Q19" s="523"/>
      <c r="R19" s="523"/>
      <c r="S19" s="524"/>
    </row>
    <row r="20" spans="1:19" ht="15" customHeight="1" x14ac:dyDescent="0.25">
      <c r="A20" s="301"/>
      <c r="B20" s="507"/>
      <c r="C20" s="548"/>
      <c r="D20" s="548"/>
      <c r="E20" s="548"/>
      <c r="F20" s="548"/>
      <c r="G20" s="548"/>
      <c r="H20" s="548"/>
      <c r="I20" s="548"/>
      <c r="J20" s="548"/>
      <c r="K20" s="548"/>
      <c r="L20" s="548"/>
      <c r="M20" s="509"/>
      <c r="N20" s="510" t="s">
        <v>304</v>
      </c>
      <c r="O20" s="511"/>
      <c r="P20" s="511"/>
      <c r="Q20" s="511"/>
      <c r="R20" s="511"/>
      <c r="S20" s="512"/>
    </row>
    <row r="21" spans="1:19" ht="15" customHeight="1" x14ac:dyDescent="0.25">
      <c r="A21" s="301"/>
      <c r="B21" s="507"/>
      <c r="C21" s="548"/>
      <c r="D21" s="548"/>
      <c r="E21" s="548"/>
      <c r="F21" s="548"/>
      <c r="G21" s="548"/>
      <c r="H21" s="548"/>
      <c r="I21" s="548"/>
      <c r="J21" s="548"/>
      <c r="K21" s="548"/>
      <c r="L21" s="548"/>
      <c r="M21" s="509"/>
      <c r="N21" s="510"/>
      <c r="O21" s="511"/>
      <c r="P21" s="511"/>
      <c r="Q21" s="511"/>
      <c r="R21" s="511"/>
      <c r="S21" s="512"/>
    </row>
    <row r="22" spans="1:19" ht="15" customHeight="1" x14ac:dyDescent="0.25">
      <c r="A22" s="301"/>
      <c r="B22" s="507"/>
      <c r="C22" s="548"/>
      <c r="D22" s="548"/>
      <c r="E22" s="548"/>
      <c r="F22" s="548"/>
      <c r="G22" s="548"/>
      <c r="H22" s="548"/>
      <c r="I22" s="548"/>
      <c r="J22" s="548"/>
      <c r="K22" s="548"/>
      <c r="L22" s="54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893</v>
      </c>
      <c r="C24" s="520"/>
      <c r="D24" s="520"/>
      <c r="E24" s="520"/>
      <c r="F24" s="520"/>
      <c r="G24" s="520"/>
      <c r="H24" s="520"/>
      <c r="I24" s="520"/>
      <c r="J24" s="520"/>
      <c r="K24" s="520"/>
      <c r="L24" s="520"/>
      <c r="M24" s="521"/>
      <c r="N24" s="522" t="s">
        <v>296</v>
      </c>
      <c r="O24" s="523"/>
      <c r="P24" s="523"/>
      <c r="Q24" s="523"/>
      <c r="R24" s="523"/>
      <c r="S24" s="524"/>
    </row>
    <row r="25" spans="1:19" ht="15" customHeight="1" x14ac:dyDescent="0.25">
      <c r="A25" s="301"/>
      <c r="B25" s="507"/>
      <c r="C25" s="548"/>
      <c r="D25" s="548"/>
      <c r="E25" s="548"/>
      <c r="F25" s="548"/>
      <c r="G25" s="548"/>
      <c r="H25" s="548"/>
      <c r="I25" s="548"/>
      <c r="J25" s="548"/>
      <c r="K25" s="548"/>
      <c r="L25" s="548"/>
      <c r="M25" s="509"/>
      <c r="N25" s="510" t="s">
        <v>304</v>
      </c>
      <c r="O25" s="511"/>
      <c r="P25" s="511"/>
      <c r="Q25" s="511"/>
      <c r="R25" s="511"/>
      <c r="S25" s="512"/>
    </row>
    <row r="26" spans="1:19" ht="15" customHeight="1" x14ac:dyDescent="0.25">
      <c r="A26" s="301"/>
      <c r="B26" s="507"/>
      <c r="C26" s="548"/>
      <c r="D26" s="548"/>
      <c r="E26" s="548"/>
      <c r="F26" s="548"/>
      <c r="G26" s="548"/>
      <c r="H26" s="548"/>
      <c r="I26" s="548"/>
      <c r="J26" s="548"/>
      <c r="K26" s="548"/>
      <c r="L26" s="548"/>
      <c r="M26" s="509"/>
      <c r="N26" s="510"/>
      <c r="O26" s="511"/>
      <c r="P26" s="511"/>
      <c r="Q26" s="511"/>
      <c r="R26" s="511"/>
      <c r="S26" s="512"/>
    </row>
    <row r="27" spans="1:19" ht="15" customHeight="1" x14ac:dyDescent="0.25">
      <c r="A27" s="301"/>
      <c r="B27" s="507"/>
      <c r="C27" s="548"/>
      <c r="D27" s="548"/>
      <c r="E27" s="548"/>
      <c r="F27" s="548"/>
      <c r="G27" s="548"/>
      <c r="H27" s="548"/>
      <c r="I27" s="548"/>
      <c r="J27" s="548"/>
      <c r="K27" s="548"/>
      <c r="L27" s="548"/>
      <c r="M27" s="509"/>
      <c r="N27" s="510"/>
      <c r="O27" s="511"/>
      <c r="P27" s="511"/>
      <c r="Q27" s="511"/>
      <c r="R27" s="511"/>
      <c r="S27" s="512"/>
    </row>
    <row r="28" spans="1:19" ht="15" customHeight="1" x14ac:dyDescent="0.25">
      <c r="A28" s="301"/>
      <c r="B28" s="513"/>
      <c r="C28" s="514"/>
      <c r="D28" s="514"/>
      <c r="E28" s="514"/>
      <c r="F28" s="514"/>
      <c r="G28" s="514"/>
      <c r="H28" s="514"/>
      <c r="I28" s="514"/>
      <c r="J28" s="514"/>
      <c r="K28" s="514"/>
      <c r="L28" s="514"/>
      <c r="M28" s="515"/>
      <c r="N28" s="516"/>
      <c r="O28" s="517"/>
      <c r="P28" s="517"/>
      <c r="Q28" s="517"/>
      <c r="R28" s="517"/>
      <c r="S28" s="518"/>
    </row>
    <row r="29" spans="1:19" ht="15" customHeight="1" x14ac:dyDescent="0.25">
      <c r="A29" s="301"/>
      <c r="B29" s="519" t="s">
        <v>894</v>
      </c>
      <c r="C29" s="520"/>
      <c r="D29" s="520"/>
      <c r="E29" s="520"/>
      <c r="F29" s="520"/>
      <c r="G29" s="520"/>
      <c r="H29" s="520"/>
      <c r="I29" s="520"/>
      <c r="J29" s="520"/>
      <c r="K29" s="520"/>
      <c r="L29" s="520"/>
      <c r="M29" s="521"/>
      <c r="N29" s="522" t="s">
        <v>296</v>
      </c>
      <c r="O29" s="523"/>
      <c r="P29" s="523"/>
      <c r="Q29" s="523"/>
      <c r="R29" s="523"/>
      <c r="S29" s="524"/>
    </row>
    <row r="30" spans="1:19" ht="15" customHeight="1" x14ac:dyDescent="0.25">
      <c r="A30" s="301"/>
      <c r="B30" s="507"/>
      <c r="C30" s="548"/>
      <c r="D30" s="548"/>
      <c r="E30" s="548"/>
      <c r="F30" s="548"/>
      <c r="G30" s="548"/>
      <c r="H30" s="548"/>
      <c r="I30" s="548"/>
      <c r="J30" s="548"/>
      <c r="K30" s="548"/>
      <c r="L30" s="548"/>
      <c r="M30" s="509"/>
      <c r="N30" s="510" t="s">
        <v>304</v>
      </c>
      <c r="O30" s="511"/>
      <c r="P30" s="511"/>
      <c r="Q30" s="511"/>
      <c r="R30" s="511"/>
      <c r="S30" s="512"/>
    </row>
    <row r="31" spans="1:19" ht="15" customHeight="1" x14ac:dyDescent="0.25">
      <c r="A31" s="301"/>
      <c r="B31" s="507"/>
      <c r="C31" s="548"/>
      <c r="D31" s="548"/>
      <c r="E31" s="548"/>
      <c r="F31" s="548"/>
      <c r="G31" s="548"/>
      <c r="H31" s="548"/>
      <c r="I31" s="548"/>
      <c r="J31" s="548"/>
      <c r="K31" s="548"/>
      <c r="L31" s="548"/>
      <c r="M31" s="509"/>
      <c r="N31" s="510"/>
      <c r="O31" s="511"/>
      <c r="P31" s="511"/>
      <c r="Q31" s="511"/>
      <c r="R31" s="511"/>
      <c r="S31" s="512"/>
    </row>
    <row r="32" spans="1:19" ht="15" customHeight="1" x14ac:dyDescent="0.25">
      <c r="A32" s="301"/>
      <c r="B32" s="507"/>
      <c r="C32" s="548"/>
      <c r="D32" s="548"/>
      <c r="E32" s="548"/>
      <c r="F32" s="548"/>
      <c r="G32" s="548"/>
      <c r="H32" s="548"/>
      <c r="I32" s="548"/>
      <c r="J32" s="548"/>
      <c r="K32" s="548"/>
      <c r="L32" s="548"/>
      <c r="M32" s="509"/>
      <c r="N32" s="510"/>
      <c r="O32" s="511"/>
      <c r="P32" s="511"/>
      <c r="Q32" s="511"/>
      <c r="R32" s="511"/>
      <c r="S32" s="512"/>
    </row>
    <row r="33" spans="1:19" ht="15"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895</v>
      </c>
      <c r="C34" s="502"/>
      <c r="D34" s="502"/>
      <c r="E34" s="502"/>
      <c r="F34" s="502"/>
      <c r="G34" s="502"/>
      <c r="H34" s="502"/>
      <c r="I34" s="502"/>
      <c r="J34" s="502"/>
      <c r="K34" s="502"/>
      <c r="L34" s="502"/>
      <c r="M34" s="503"/>
      <c r="N34" s="504" t="s">
        <v>314</v>
      </c>
      <c r="O34" s="505"/>
      <c r="P34" s="505"/>
      <c r="Q34" s="505"/>
      <c r="R34" s="505"/>
      <c r="S34" s="506"/>
    </row>
    <row r="35" spans="1:19" ht="15" customHeight="1" x14ac:dyDescent="0.25">
      <c r="A35" s="304"/>
      <c r="B35" s="507"/>
      <c r="C35" s="548"/>
      <c r="D35" s="548"/>
      <c r="E35" s="548"/>
      <c r="F35" s="548"/>
      <c r="G35" s="548"/>
      <c r="H35" s="548"/>
      <c r="I35" s="548"/>
      <c r="J35" s="548"/>
      <c r="K35" s="548"/>
      <c r="L35" s="548"/>
      <c r="M35" s="509"/>
      <c r="N35" s="510" t="s">
        <v>319</v>
      </c>
      <c r="O35" s="511"/>
      <c r="P35" s="511"/>
      <c r="Q35" s="511"/>
      <c r="R35" s="511"/>
      <c r="S35" s="512"/>
    </row>
    <row r="36" spans="1:19" ht="15" customHeight="1" x14ac:dyDescent="0.25">
      <c r="A36" s="304"/>
      <c r="B36" s="507"/>
      <c r="C36" s="548"/>
      <c r="D36" s="548"/>
      <c r="E36" s="548"/>
      <c r="F36" s="548"/>
      <c r="G36" s="548"/>
      <c r="H36" s="548"/>
      <c r="I36" s="548"/>
      <c r="J36" s="548"/>
      <c r="K36" s="548"/>
      <c r="L36" s="548"/>
      <c r="M36" s="509"/>
      <c r="N36" s="510"/>
      <c r="O36" s="511"/>
      <c r="P36" s="511"/>
      <c r="Q36" s="511"/>
      <c r="R36" s="511"/>
      <c r="S36" s="512"/>
    </row>
    <row r="37" spans="1:19" ht="15" customHeight="1" x14ac:dyDescent="0.25">
      <c r="A37" s="304"/>
      <c r="B37" s="507"/>
      <c r="C37" s="548"/>
      <c r="D37" s="548"/>
      <c r="E37" s="548"/>
      <c r="F37" s="548"/>
      <c r="G37" s="548"/>
      <c r="H37" s="548"/>
      <c r="I37" s="548"/>
      <c r="J37" s="548"/>
      <c r="K37" s="548"/>
      <c r="L37" s="54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49"/>
      <c r="O38" s="550"/>
      <c r="P38" s="550"/>
      <c r="Q38" s="550"/>
      <c r="R38" s="550"/>
      <c r="S38" s="551"/>
    </row>
    <row r="39" spans="1:19" ht="15" customHeight="1" x14ac:dyDescent="0.25">
      <c r="A39" s="304"/>
      <c r="B39" s="519" t="s">
        <v>896</v>
      </c>
      <c r="C39" s="520"/>
      <c r="D39" s="520"/>
      <c r="E39" s="520"/>
      <c r="F39" s="520"/>
      <c r="G39" s="520"/>
      <c r="H39" s="520"/>
      <c r="I39" s="520"/>
      <c r="J39" s="520"/>
      <c r="K39" s="520"/>
      <c r="L39" s="520"/>
      <c r="M39" s="521"/>
      <c r="N39" s="522" t="s">
        <v>314</v>
      </c>
      <c r="O39" s="523"/>
      <c r="P39" s="523"/>
      <c r="Q39" s="523"/>
      <c r="R39" s="523"/>
      <c r="S39" s="524"/>
    </row>
    <row r="40" spans="1:19" ht="15" customHeight="1" x14ac:dyDescent="0.25">
      <c r="A40" s="304"/>
      <c r="B40" s="507"/>
      <c r="C40" s="548"/>
      <c r="D40" s="548"/>
      <c r="E40" s="548"/>
      <c r="F40" s="548"/>
      <c r="G40" s="548"/>
      <c r="H40" s="548"/>
      <c r="I40" s="548"/>
      <c r="J40" s="548"/>
      <c r="K40" s="548"/>
      <c r="L40" s="548"/>
      <c r="M40" s="509"/>
      <c r="N40" s="510" t="s">
        <v>319</v>
      </c>
      <c r="O40" s="511"/>
      <c r="P40" s="511"/>
      <c r="Q40" s="511"/>
      <c r="R40" s="511"/>
      <c r="S40" s="512"/>
    </row>
    <row r="41" spans="1:19" ht="15" customHeight="1" x14ac:dyDescent="0.25">
      <c r="A41" s="304"/>
      <c r="B41" s="507"/>
      <c r="C41" s="548"/>
      <c r="D41" s="548"/>
      <c r="E41" s="548"/>
      <c r="F41" s="548"/>
      <c r="G41" s="548"/>
      <c r="H41" s="548"/>
      <c r="I41" s="548"/>
      <c r="J41" s="548"/>
      <c r="K41" s="548"/>
      <c r="L41" s="548"/>
      <c r="M41" s="509"/>
      <c r="N41" s="510"/>
      <c r="O41" s="511"/>
      <c r="P41" s="511"/>
      <c r="Q41" s="511"/>
      <c r="R41" s="511"/>
      <c r="S41" s="512"/>
    </row>
    <row r="42" spans="1:19" ht="15" customHeight="1" x14ac:dyDescent="0.25">
      <c r="A42" s="304"/>
      <c r="B42" s="507"/>
      <c r="C42" s="548"/>
      <c r="D42" s="548"/>
      <c r="E42" s="548"/>
      <c r="F42" s="548"/>
      <c r="G42" s="548"/>
      <c r="H42" s="548"/>
      <c r="I42" s="548"/>
      <c r="J42" s="548"/>
      <c r="K42" s="548"/>
      <c r="L42" s="54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897</v>
      </c>
      <c r="C44" s="520"/>
      <c r="D44" s="520"/>
      <c r="E44" s="520"/>
      <c r="F44" s="520"/>
      <c r="G44" s="520"/>
      <c r="H44" s="520"/>
      <c r="I44" s="520"/>
      <c r="J44" s="520"/>
      <c r="K44" s="520"/>
      <c r="L44" s="520"/>
      <c r="M44" s="521"/>
      <c r="N44" s="522" t="s">
        <v>314</v>
      </c>
      <c r="O44" s="523"/>
      <c r="P44" s="523"/>
      <c r="Q44" s="523"/>
      <c r="R44" s="523"/>
      <c r="S44" s="524"/>
    </row>
    <row r="45" spans="1:19" ht="15" customHeight="1" x14ac:dyDescent="0.25">
      <c r="A45" s="304"/>
      <c r="B45" s="507"/>
      <c r="C45" s="548"/>
      <c r="D45" s="548"/>
      <c r="E45" s="548"/>
      <c r="F45" s="548"/>
      <c r="G45" s="548"/>
      <c r="H45" s="548"/>
      <c r="I45" s="548"/>
      <c r="J45" s="548"/>
      <c r="K45" s="548"/>
      <c r="L45" s="548"/>
      <c r="M45" s="509"/>
      <c r="N45" s="510" t="s">
        <v>319</v>
      </c>
      <c r="O45" s="511"/>
      <c r="P45" s="511"/>
      <c r="Q45" s="511"/>
      <c r="R45" s="511"/>
      <c r="S45" s="512"/>
    </row>
    <row r="46" spans="1:19" ht="15" customHeight="1" x14ac:dyDescent="0.25">
      <c r="A46" s="304"/>
      <c r="B46" s="507"/>
      <c r="C46" s="548"/>
      <c r="D46" s="548"/>
      <c r="E46" s="548"/>
      <c r="F46" s="548"/>
      <c r="G46" s="548"/>
      <c r="H46" s="548"/>
      <c r="I46" s="548"/>
      <c r="J46" s="548"/>
      <c r="K46" s="548"/>
      <c r="L46" s="548"/>
      <c r="M46" s="509"/>
      <c r="N46" s="510"/>
      <c r="O46" s="511"/>
      <c r="P46" s="511"/>
      <c r="Q46" s="511"/>
      <c r="R46" s="511"/>
      <c r="S46" s="512"/>
    </row>
    <row r="47" spans="1:19" ht="15" customHeight="1" x14ac:dyDescent="0.25">
      <c r="A47" s="304"/>
      <c r="B47" s="507"/>
      <c r="C47" s="548"/>
      <c r="D47" s="548"/>
      <c r="E47" s="548"/>
      <c r="F47" s="548"/>
      <c r="G47" s="548"/>
      <c r="H47" s="548"/>
      <c r="I47" s="548"/>
      <c r="J47" s="548"/>
      <c r="K47" s="548"/>
      <c r="L47" s="548"/>
      <c r="M47" s="509"/>
      <c r="N47" s="510"/>
      <c r="O47" s="511"/>
      <c r="P47" s="511"/>
      <c r="Q47" s="511"/>
      <c r="R47" s="511"/>
      <c r="S47" s="512"/>
    </row>
    <row r="48" spans="1:19" ht="15" customHeight="1" thickBot="1" x14ac:dyDescent="0.3">
      <c r="A48" s="304"/>
      <c r="B48" s="513"/>
      <c r="C48" s="514"/>
      <c r="D48" s="514"/>
      <c r="E48" s="514"/>
      <c r="F48" s="514"/>
      <c r="G48" s="514"/>
      <c r="H48" s="514"/>
      <c r="I48" s="514"/>
      <c r="J48" s="514"/>
      <c r="K48" s="514"/>
      <c r="L48" s="514"/>
      <c r="M48" s="515"/>
      <c r="N48" s="516"/>
      <c r="O48" s="517"/>
      <c r="P48" s="517"/>
      <c r="Q48" s="517"/>
      <c r="R48" s="517"/>
      <c r="S48" s="518"/>
    </row>
    <row r="49" spans="1:19" ht="15" hidden="1" customHeight="1" x14ac:dyDescent="0.25">
      <c r="A49" s="304"/>
      <c r="B49" s="519"/>
      <c r="C49" s="520"/>
      <c r="D49" s="520"/>
      <c r="E49" s="520"/>
      <c r="F49" s="520"/>
      <c r="G49" s="520"/>
      <c r="H49" s="520"/>
      <c r="I49" s="520"/>
      <c r="J49" s="520"/>
      <c r="K49" s="520"/>
      <c r="L49" s="520"/>
      <c r="M49" s="521"/>
      <c r="N49" s="522"/>
      <c r="O49" s="523"/>
      <c r="P49" s="523"/>
      <c r="Q49" s="523"/>
      <c r="R49" s="523"/>
      <c r="S49" s="524"/>
    </row>
    <row r="50" spans="1:19" ht="15" hidden="1" customHeight="1" x14ac:dyDescent="0.25">
      <c r="A50" s="304"/>
      <c r="B50" s="507"/>
      <c r="C50" s="548"/>
      <c r="D50" s="548"/>
      <c r="E50" s="548"/>
      <c r="F50" s="548"/>
      <c r="G50" s="548"/>
      <c r="H50" s="548"/>
      <c r="I50" s="548"/>
      <c r="J50" s="548"/>
      <c r="K50" s="548"/>
      <c r="L50" s="548"/>
      <c r="M50" s="509"/>
      <c r="N50" s="510"/>
      <c r="O50" s="511"/>
      <c r="P50" s="511"/>
      <c r="Q50" s="511"/>
      <c r="R50" s="511"/>
      <c r="S50" s="512"/>
    </row>
    <row r="51" spans="1:19" ht="15" hidden="1" customHeight="1" x14ac:dyDescent="0.25">
      <c r="A51" s="304"/>
      <c r="B51" s="507"/>
      <c r="C51" s="548"/>
      <c r="D51" s="548"/>
      <c r="E51" s="548"/>
      <c r="F51" s="548"/>
      <c r="G51" s="548"/>
      <c r="H51" s="548"/>
      <c r="I51" s="548"/>
      <c r="J51" s="548"/>
      <c r="K51" s="548"/>
      <c r="L51" s="548"/>
      <c r="M51" s="509"/>
      <c r="N51" s="510"/>
      <c r="O51" s="511"/>
      <c r="P51" s="511"/>
      <c r="Q51" s="511"/>
      <c r="R51" s="511"/>
      <c r="S51" s="512"/>
    </row>
    <row r="52" spans="1:19" ht="15" hidden="1" customHeight="1" x14ac:dyDescent="0.25">
      <c r="A52" s="304"/>
      <c r="B52" s="507"/>
      <c r="C52" s="548"/>
      <c r="D52" s="548"/>
      <c r="E52" s="548"/>
      <c r="F52" s="548"/>
      <c r="G52" s="548"/>
      <c r="H52" s="548"/>
      <c r="I52" s="548"/>
      <c r="J52" s="548"/>
      <c r="K52" s="548"/>
      <c r="L52" s="548"/>
      <c r="M52" s="509"/>
      <c r="N52" s="510"/>
      <c r="O52" s="511"/>
      <c r="P52" s="511"/>
      <c r="Q52" s="511"/>
      <c r="R52" s="511"/>
      <c r="S52" s="512"/>
    </row>
    <row r="53" spans="1:19" ht="15" hidden="1"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76" t="s">
        <v>462</v>
      </c>
      <c r="B54" s="501" t="s">
        <v>898</v>
      </c>
      <c r="C54" s="502"/>
      <c r="D54" s="502"/>
      <c r="E54" s="502"/>
      <c r="F54" s="502"/>
      <c r="G54" s="502"/>
      <c r="H54" s="502"/>
      <c r="I54" s="502"/>
      <c r="J54" s="502"/>
      <c r="K54" s="502"/>
      <c r="L54" s="502"/>
      <c r="M54" s="503"/>
      <c r="N54" s="504" t="s">
        <v>323</v>
      </c>
      <c r="O54" s="505"/>
      <c r="P54" s="505"/>
      <c r="Q54" s="505"/>
      <c r="R54" s="505"/>
      <c r="S54" s="506"/>
    </row>
    <row r="55" spans="1:19" ht="15" customHeight="1" x14ac:dyDescent="0.25">
      <c r="A55" s="301"/>
      <c r="B55" s="507"/>
      <c r="C55" s="548"/>
      <c r="D55" s="548"/>
      <c r="E55" s="548"/>
      <c r="F55" s="548"/>
      <c r="G55" s="548"/>
      <c r="H55" s="548"/>
      <c r="I55" s="548"/>
      <c r="J55" s="548"/>
      <c r="K55" s="548"/>
      <c r="L55" s="548"/>
      <c r="M55" s="509"/>
      <c r="N55" s="510" t="s">
        <v>328</v>
      </c>
      <c r="O55" s="511"/>
      <c r="P55" s="511"/>
      <c r="Q55" s="511"/>
      <c r="R55" s="511"/>
      <c r="S55" s="512"/>
    </row>
    <row r="56" spans="1:19" ht="15" customHeight="1" x14ac:dyDescent="0.25">
      <c r="A56" s="301"/>
      <c r="B56" s="507"/>
      <c r="C56" s="548"/>
      <c r="D56" s="548"/>
      <c r="E56" s="548"/>
      <c r="F56" s="548"/>
      <c r="G56" s="548"/>
      <c r="H56" s="548"/>
      <c r="I56" s="548"/>
      <c r="J56" s="548"/>
      <c r="K56" s="548"/>
      <c r="L56" s="548"/>
      <c r="M56" s="509"/>
      <c r="N56" s="510" t="s">
        <v>332</v>
      </c>
      <c r="O56" s="511"/>
      <c r="P56" s="511"/>
      <c r="Q56" s="511"/>
      <c r="R56" s="511"/>
      <c r="S56" s="512"/>
    </row>
    <row r="57" spans="1:19" ht="15" customHeight="1" x14ac:dyDescent="0.25">
      <c r="A57" s="301"/>
      <c r="B57" s="507"/>
      <c r="C57" s="548"/>
      <c r="D57" s="548"/>
      <c r="E57" s="548"/>
      <c r="F57" s="548"/>
      <c r="G57" s="548"/>
      <c r="H57" s="548"/>
      <c r="I57" s="548"/>
      <c r="J57" s="548"/>
      <c r="K57" s="548"/>
      <c r="L57" s="54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c r="C59" s="520"/>
      <c r="D59" s="520"/>
      <c r="E59" s="520"/>
      <c r="F59" s="520"/>
      <c r="G59" s="520"/>
      <c r="H59" s="520"/>
      <c r="I59" s="520"/>
      <c r="J59" s="520"/>
      <c r="K59" s="520"/>
      <c r="L59" s="520"/>
      <c r="M59" s="521"/>
      <c r="N59" s="522"/>
      <c r="O59" s="523"/>
      <c r="P59" s="523"/>
      <c r="Q59" s="523"/>
      <c r="R59" s="523"/>
      <c r="S59" s="524"/>
    </row>
    <row r="60" spans="1:19" ht="15" customHeight="1" x14ac:dyDescent="0.25">
      <c r="A60" s="301"/>
      <c r="B60" s="507"/>
      <c r="C60" s="548"/>
      <c r="D60" s="548"/>
      <c r="E60" s="548"/>
      <c r="F60" s="548"/>
      <c r="G60" s="548"/>
      <c r="H60" s="548"/>
      <c r="I60" s="548"/>
      <c r="J60" s="548"/>
      <c r="K60" s="548"/>
      <c r="L60" s="548"/>
      <c r="M60" s="509"/>
      <c r="N60" s="510"/>
      <c r="O60" s="511"/>
      <c r="P60" s="511"/>
      <c r="Q60" s="511"/>
      <c r="R60" s="511"/>
      <c r="S60" s="512"/>
    </row>
    <row r="61" spans="1:19" ht="15" customHeight="1" x14ac:dyDescent="0.25">
      <c r="A61" s="301"/>
      <c r="B61" s="507"/>
      <c r="C61" s="548"/>
      <c r="D61" s="548"/>
      <c r="E61" s="548"/>
      <c r="F61" s="548"/>
      <c r="G61" s="548"/>
      <c r="H61" s="548"/>
      <c r="I61" s="548"/>
      <c r="J61" s="548"/>
      <c r="K61" s="548"/>
      <c r="L61" s="548"/>
      <c r="M61" s="509"/>
      <c r="N61" s="510"/>
      <c r="O61" s="511"/>
      <c r="P61" s="511"/>
      <c r="Q61" s="511"/>
      <c r="R61" s="511"/>
      <c r="S61" s="512"/>
    </row>
    <row r="62" spans="1:19" ht="15" customHeight="1" x14ac:dyDescent="0.25">
      <c r="A62" s="301"/>
      <c r="B62" s="507"/>
      <c r="C62" s="548"/>
      <c r="D62" s="548"/>
      <c r="E62" s="548"/>
      <c r="F62" s="548"/>
      <c r="G62" s="548"/>
      <c r="H62" s="548"/>
      <c r="I62" s="548"/>
      <c r="J62" s="548"/>
      <c r="K62" s="548"/>
      <c r="L62" s="548"/>
      <c r="M62" s="509"/>
      <c r="N62" s="510"/>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hidden="1" customHeight="1" x14ac:dyDescent="0.25">
      <c r="A64" s="301"/>
      <c r="B64" s="519"/>
      <c r="C64" s="520"/>
      <c r="D64" s="520"/>
      <c r="E64" s="520"/>
      <c r="F64" s="520"/>
      <c r="G64" s="520"/>
      <c r="H64" s="520"/>
      <c r="I64" s="520"/>
      <c r="J64" s="520"/>
      <c r="K64" s="520"/>
      <c r="L64" s="520"/>
      <c r="M64" s="521"/>
      <c r="N64" s="522"/>
      <c r="O64" s="523"/>
      <c r="P64" s="523"/>
      <c r="Q64" s="523"/>
      <c r="R64" s="523"/>
      <c r="S64" s="524"/>
    </row>
    <row r="65" spans="1:19" ht="15" hidden="1" customHeight="1" x14ac:dyDescent="0.25">
      <c r="A65" s="301"/>
      <c r="B65" s="507"/>
      <c r="C65" s="508"/>
      <c r="D65" s="508"/>
      <c r="E65" s="508"/>
      <c r="F65" s="508"/>
      <c r="G65" s="508"/>
      <c r="H65" s="508"/>
      <c r="I65" s="508"/>
      <c r="J65" s="508"/>
      <c r="K65" s="508"/>
      <c r="L65" s="508"/>
      <c r="M65" s="509"/>
      <c r="N65" s="510"/>
      <c r="O65" s="511"/>
      <c r="P65" s="511"/>
      <c r="Q65" s="511"/>
      <c r="R65" s="511"/>
      <c r="S65" s="512"/>
    </row>
    <row r="66" spans="1:19" ht="15" hidden="1" customHeight="1" x14ac:dyDescent="0.25">
      <c r="A66" s="301"/>
      <c r="B66" s="507"/>
      <c r="C66" s="508"/>
      <c r="D66" s="508"/>
      <c r="E66" s="508"/>
      <c r="F66" s="508"/>
      <c r="G66" s="508"/>
      <c r="H66" s="508"/>
      <c r="I66" s="508"/>
      <c r="J66" s="508"/>
      <c r="K66" s="508"/>
      <c r="L66" s="508"/>
      <c r="M66" s="509"/>
      <c r="N66" s="510"/>
      <c r="O66" s="511"/>
      <c r="P66" s="511"/>
      <c r="Q66" s="511"/>
      <c r="R66" s="511"/>
      <c r="S66" s="512"/>
    </row>
    <row r="67" spans="1:19" ht="15" hidden="1" customHeight="1" x14ac:dyDescent="0.25">
      <c r="A67" s="301"/>
      <c r="B67" s="507"/>
      <c r="C67" s="508"/>
      <c r="D67" s="508"/>
      <c r="E67" s="508"/>
      <c r="F67" s="508"/>
      <c r="G67" s="508"/>
      <c r="H67" s="508"/>
      <c r="I67" s="508"/>
      <c r="J67" s="508"/>
      <c r="K67" s="508"/>
      <c r="L67" s="508"/>
      <c r="M67" s="509"/>
      <c r="N67" s="510"/>
      <c r="O67" s="511"/>
      <c r="P67" s="511"/>
      <c r="Q67" s="511"/>
      <c r="R67" s="511"/>
      <c r="S67" s="512"/>
    </row>
    <row r="68" spans="1:19" ht="15" hidden="1" customHeight="1" x14ac:dyDescent="0.25">
      <c r="A68" s="302"/>
      <c r="B68" s="525"/>
      <c r="C68" s="526"/>
      <c r="D68" s="526"/>
      <c r="E68" s="526"/>
      <c r="F68" s="526"/>
      <c r="G68" s="526"/>
      <c r="H68" s="526"/>
      <c r="I68" s="526"/>
      <c r="J68" s="526"/>
      <c r="K68" s="526"/>
      <c r="L68" s="526"/>
      <c r="M68" s="527"/>
      <c r="N68" s="528"/>
      <c r="O68" s="529"/>
      <c r="P68" s="529"/>
      <c r="Q68" s="529"/>
      <c r="R68" s="529"/>
      <c r="S68" s="530"/>
    </row>
    <row r="69" spans="1:19" ht="15" customHeight="1" x14ac:dyDescent="0.25">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E1_LST!G15</f>
        <v>14</v>
      </c>
      <c r="H71" s="367"/>
      <c r="I71" s="368"/>
      <c r="J71" s="334"/>
      <c r="K71" s="357" t="s">
        <v>203</v>
      </c>
      <c r="L71" s="360" t="s">
        <v>440</v>
      </c>
      <c r="M71" s="361"/>
      <c r="N71" s="361"/>
      <c r="O71" s="361"/>
      <c r="P71" s="361"/>
      <c r="Q71" s="361"/>
      <c r="R71" s="361"/>
      <c r="S71" s="362"/>
    </row>
    <row r="72" spans="1:19" ht="15" customHeight="1" x14ac:dyDescent="0.25">
      <c r="A72" s="301"/>
      <c r="B72" s="354" t="s">
        <v>123</v>
      </c>
      <c r="C72" s="355"/>
      <c r="D72" s="355"/>
      <c r="E72" s="355"/>
      <c r="F72" s="356"/>
      <c r="G72" s="348">
        <f>SUM(G73:I83)</f>
        <v>14</v>
      </c>
      <c r="H72" s="349"/>
      <c r="I72" s="350"/>
      <c r="J72" s="334"/>
      <c r="K72" s="358"/>
      <c r="L72" s="531" t="s">
        <v>124</v>
      </c>
      <c r="M72" s="532"/>
      <c r="N72" s="532"/>
      <c r="O72" s="532"/>
      <c r="P72" s="532"/>
      <c r="Q72" s="532"/>
      <c r="R72" s="532"/>
      <c r="S72" s="533"/>
    </row>
    <row r="73" spans="1:19" ht="15" customHeight="1" x14ac:dyDescent="0.25">
      <c r="A73" s="301"/>
      <c r="B73" s="336" t="s">
        <v>124</v>
      </c>
      <c r="C73" s="337"/>
      <c r="D73" s="337"/>
      <c r="E73" s="337"/>
      <c r="F73" s="338"/>
      <c r="G73" s="534">
        <v>2</v>
      </c>
      <c r="H73" s="535"/>
      <c r="I73" s="536"/>
      <c r="J73" s="334"/>
      <c r="K73" s="358"/>
      <c r="L73" s="531" t="s">
        <v>155</v>
      </c>
      <c r="M73" s="532"/>
      <c r="N73" s="532"/>
      <c r="O73" s="532"/>
      <c r="P73" s="532"/>
      <c r="Q73" s="532"/>
      <c r="R73" s="532"/>
      <c r="S73" s="533"/>
    </row>
    <row r="74" spans="1:19" ht="15" customHeight="1" x14ac:dyDescent="0.25">
      <c r="A74" s="301"/>
      <c r="B74" s="336" t="s">
        <v>125</v>
      </c>
      <c r="C74" s="337"/>
      <c r="D74" s="337"/>
      <c r="E74" s="337"/>
      <c r="F74" s="338"/>
      <c r="G74" s="534">
        <v>6</v>
      </c>
      <c r="H74" s="535"/>
      <c r="I74" s="536"/>
      <c r="J74" s="334"/>
      <c r="K74" s="358"/>
      <c r="L74" s="531" t="s">
        <v>169</v>
      </c>
      <c r="M74" s="532"/>
      <c r="N74" s="532"/>
      <c r="O74" s="532"/>
      <c r="P74" s="532"/>
      <c r="Q74" s="532"/>
      <c r="R74" s="532"/>
      <c r="S74" s="533"/>
    </row>
    <row r="75" spans="1:19" ht="15" customHeight="1" x14ac:dyDescent="0.25">
      <c r="A75" s="301"/>
      <c r="B75" s="336" t="s">
        <v>126</v>
      </c>
      <c r="C75" s="337"/>
      <c r="D75" s="337"/>
      <c r="E75" s="337"/>
      <c r="F75" s="338"/>
      <c r="G75" s="534">
        <v>4</v>
      </c>
      <c r="H75" s="535"/>
      <c r="I75" s="536"/>
      <c r="J75" s="334"/>
      <c r="K75" s="358"/>
      <c r="L75" s="531" t="s">
        <v>177</v>
      </c>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150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157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160</v>
      </c>
      <c r="M83" s="532"/>
      <c r="N83" s="532"/>
      <c r="O83" s="532"/>
      <c r="P83" s="532"/>
      <c r="Q83" s="532"/>
      <c r="R83" s="532"/>
      <c r="S83" s="533"/>
    </row>
    <row r="84" spans="1:19" ht="15" customHeight="1" x14ac:dyDescent="0.25">
      <c r="A84" s="301"/>
      <c r="B84" s="369" t="s">
        <v>136</v>
      </c>
      <c r="C84" s="370"/>
      <c r="D84" s="370"/>
      <c r="E84" s="370"/>
      <c r="F84" s="371"/>
      <c r="G84" s="366">
        <f>E1_LST!H15</f>
        <v>86</v>
      </c>
      <c r="H84" s="367"/>
      <c r="I84" s="368"/>
      <c r="J84" s="334"/>
      <c r="K84" s="358"/>
      <c r="L84" s="531" t="s">
        <v>163</v>
      </c>
      <c r="M84" s="532"/>
      <c r="N84" s="532"/>
      <c r="O84" s="532"/>
      <c r="P84" s="532"/>
      <c r="Q84" s="532"/>
      <c r="R84" s="532"/>
      <c r="S84" s="533"/>
    </row>
    <row r="85" spans="1:19" ht="15" customHeight="1" x14ac:dyDescent="0.25">
      <c r="A85" s="301"/>
      <c r="B85" s="373" t="s">
        <v>206</v>
      </c>
      <c r="C85" s="374"/>
      <c r="D85" s="374"/>
      <c r="E85" s="374"/>
      <c r="F85" s="375"/>
      <c r="G85" s="348">
        <f>SUM(G84,G71)</f>
        <v>100</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E1_LST!E15</f>
        <v>egzamin</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162</v>
      </c>
      <c r="C90" s="538"/>
      <c r="D90" s="538"/>
      <c r="E90" s="539"/>
      <c r="F90" s="540">
        <v>100</v>
      </c>
      <c r="G90" s="541"/>
      <c r="H90" s="541"/>
      <c r="I90" s="542"/>
      <c r="J90" s="311"/>
      <c r="K90" s="324"/>
      <c r="L90" s="315" t="s">
        <v>293</v>
      </c>
      <c r="M90" s="316"/>
      <c r="N90" s="316"/>
      <c r="O90" s="316"/>
      <c r="P90" s="316"/>
      <c r="Q90" s="316"/>
      <c r="R90" s="316"/>
      <c r="S90" s="317"/>
    </row>
    <row r="91" spans="1:19" ht="15" customHeight="1" x14ac:dyDescent="0.25">
      <c r="A91" s="307"/>
      <c r="B91" s="537"/>
      <c r="C91" s="538"/>
      <c r="D91" s="538"/>
      <c r="E91" s="539"/>
      <c r="F91" s="540"/>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72.5" customHeight="1" x14ac:dyDescent="0.25">
      <c r="A98" s="339"/>
      <c r="B98" s="552" t="s">
        <v>899</v>
      </c>
      <c r="C98" s="552"/>
      <c r="D98" s="552"/>
      <c r="E98" s="552"/>
      <c r="F98" s="552"/>
      <c r="G98" s="552"/>
      <c r="H98" s="552"/>
      <c r="I98" s="552"/>
      <c r="J98" s="552"/>
      <c r="K98" s="552"/>
      <c r="L98" s="552"/>
      <c r="M98" s="552"/>
      <c r="N98" s="552"/>
      <c r="O98" s="552"/>
      <c r="P98" s="552"/>
      <c r="Q98" s="552"/>
      <c r="R98" s="552"/>
      <c r="S98" s="553"/>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77.099999999999994" customHeight="1" x14ac:dyDescent="0.25">
      <c r="A100" s="339"/>
      <c r="B100" s="552" t="s">
        <v>900</v>
      </c>
      <c r="C100" s="552"/>
      <c r="D100" s="552"/>
      <c r="E100" s="552"/>
      <c r="F100" s="552"/>
      <c r="G100" s="552"/>
      <c r="H100" s="552"/>
      <c r="I100" s="552"/>
      <c r="J100" s="552"/>
      <c r="K100" s="552"/>
      <c r="L100" s="552"/>
      <c r="M100" s="552"/>
      <c r="N100" s="552"/>
      <c r="O100" s="552"/>
      <c r="P100" s="552"/>
      <c r="Q100" s="552"/>
      <c r="R100" s="552"/>
      <c r="S100" s="553"/>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85.35" customHeight="1" x14ac:dyDescent="0.25">
      <c r="A102" s="339"/>
      <c r="B102" s="552" t="s">
        <v>901</v>
      </c>
      <c r="C102" s="552"/>
      <c r="D102" s="552"/>
      <c r="E102" s="552"/>
      <c r="F102" s="552"/>
      <c r="G102" s="552"/>
      <c r="H102" s="552"/>
      <c r="I102" s="552"/>
      <c r="J102" s="552"/>
      <c r="K102" s="552"/>
      <c r="L102" s="552"/>
      <c r="M102" s="552"/>
      <c r="N102" s="552"/>
      <c r="O102" s="552"/>
      <c r="P102" s="552"/>
      <c r="Q102" s="552"/>
      <c r="R102" s="552"/>
      <c r="S102" s="553"/>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cihzKVbhjMxmcMRDuJrBgMp/Tqs4U0zdQCEC9esTRA0uE9GWi7v4RpOf3BnMKkuU6CDifqWVOoafqQEkoVrbMQ==" saltValue="7ISekRBPF7rJeLvRWBKqsA==" spinCount="100000" sheet="1" objects="1" scenarios="1"/>
  <mergeCells count="179">
    <mergeCell ref="A86:S86"/>
    <mergeCell ref="A87:S87"/>
    <mergeCell ref="A88:A94"/>
    <mergeCell ref="B88:E88"/>
    <mergeCell ref="F88:I88"/>
    <mergeCell ref="J88:J94"/>
    <mergeCell ref="K88:K94"/>
    <mergeCell ref="L88:S88"/>
    <mergeCell ref="B89:E89"/>
    <mergeCell ref="F89:I89"/>
    <mergeCell ref="B92:E92"/>
    <mergeCell ref="B101:S101"/>
    <mergeCell ref="B102:S102"/>
    <mergeCell ref="B94:E94"/>
    <mergeCell ref="F94:I94"/>
    <mergeCell ref="L94:S94"/>
    <mergeCell ref="A95:S95"/>
    <mergeCell ref="A96:A102"/>
    <mergeCell ref="B96:S96"/>
    <mergeCell ref="B97:S97"/>
    <mergeCell ref="B98:S98"/>
    <mergeCell ref="B99:S99"/>
    <mergeCell ref="B100:S100"/>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B11:M12"/>
    <mergeCell ref="N11:S12"/>
    <mergeCell ref="L5:M5"/>
    <mergeCell ref="O5:P5"/>
    <mergeCell ref="Q5:S5"/>
    <mergeCell ref="A6:S6"/>
    <mergeCell ref="A7:C7"/>
    <mergeCell ref="J7:K7"/>
    <mergeCell ref="L7:M7"/>
    <mergeCell ref="O7:P7"/>
    <mergeCell ref="Q7:R7"/>
    <mergeCell ref="A11:A13"/>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D38B54A7-706F-4AF5-98A3-5B3AB1C47D75}">
      <formula1>KEW_E1</formula1>
    </dataValidation>
    <dataValidation type="list" allowBlank="1" showInputMessage="1" showErrorMessage="1" sqref="N34:S53" xr:uid="{17BE9D6D-2F76-4503-B7CA-A67CB5E7C2C5}">
      <formula1>KEU_E1</formula1>
    </dataValidation>
    <dataValidation type="list" allowBlank="1" showInputMessage="1" showErrorMessage="1" sqref="N54:S68" xr:uid="{00000000-0002-0000-0600-000006000000}">
      <formula1>KEK_E1</formula1>
    </dataValidation>
  </dataValidations>
  <hyperlinks>
    <hyperlink ref="O13" r:id="rId1" xr:uid="{2F756D5E-101C-4C83-9943-343046C8261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D5D5FF"/>
    <pageSetUpPr fitToPage="1"/>
  </sheetPr>
  <dimension ref="A1:S16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18" t="str">
        <f>E1_LST!B2</f>
        <v>2020/2021</v>
      </c>
      <c r="B1" s="219"/>
      <c r="C1" s="35"/>
      <c r="D1" s="1"/>
    </row>
    <row r="2" spans="1:19" ht="10.15" customHeight="1" thickBot="1" x14ac:dyDescent="0.3"/>
    <row r="3" spans="1:19" ht="39" customHeight="1" thickBot="1" x14ac:dyDescent="0.3">
      <c r="A3" s="220" t="s">
        <v>92</v>
      </c>
      <c r="B3" s="221"/>
      <c r="C3" s="223" t="str">
        <f>E1_LST!B16</f>
        <v>Moduł E1/2</v>
      </c>
      <c r="D3" s="224"/>
      <c r="E3" s="224"/>
      <c r="F3" s="225"/>
      <c r="G3" s="3"/>
      <c r="H3" s="3"/>
      <c r="I3" s="3"/>
      <c r="J3" s="3"/>
      <c r="K3" s="3"/>
      <c r="L3" s="4"/>
      <c r="M3" s="4"/>
      <c r="N3" s="4"/>
      <c r="O3" s="4"/>
      <c r="P3" s="4"/>
      <c r="Q3" s="4"/>
    </row>
    <row r="4" spans="1:19" s="469" customFormat="1" ht="39.75" customHeight="1" thickBot="1" x14ac:dyDescent="0.3">
      <c r="A4" s="222" t="s">
        <v>93</v>
      </c>
      <c r="B4" s="222"/>
      <c r="C4" s="212" t="str">
        <f>E1_LST!C16</f>
        <v xml:space="preserve">Kluczowe kompetencje dla biznesu </v>
      </c>
      <c r="D4" s="213"/>
      <c r="E4" s="213"/>
      <c r="F4" s="213"/>
      <c r="G4" s="213"/>
      <c r="H4" s="213"/>
      <c r="I4" s="213"/>
      <c r="J4" s="214"/>
      <c r="K4" s="217" t="s">
        <v>94</v>
      </c>
      <c r="L4" s="217"/>
      <c r="M4" s="181">
        <f>E1_LST!D16</f>
        <v>13</v>
      </c>
      <c r="N4" s="215" t="s">
        <v>95</v>
      </c>
      <c r="O4" s="216"/>
      <c r="P4" s="209" t="str">
        <f>E1_LST!F16</f>
        <v>dr M. Stankiewicz</v>
      </c>
      <c r="Q4" s="210"/>
      <c r="R4" s="211"/>
    </row>
    <row r="5" spans="1:19" s="470" customFormat="1" ht="10.15" customHeight="1" thickBot="1" x14ac:dyDescent="0.3">
      <c r="A5" s="232"/>
      <c r="B5" s="232"/>
      <c r="C5" s="232"/>
      <c r="D5" s="232"/>
      <c r="E5" s="232"/>
      <c r="F5" s="232"/>
      <c r="G5" s="232"/>
      <c r="H5" s="232"/>
      <c r="I5" s="232"/>
      <c r="J5" s="232"/>
      <c r="K5" s="232"/>
      <c r="L5" s="232"/>
      <c r="M5" s="232"/>
      <c r="N5" s="232"/>
      <c r="O5" s="232"/>
      <c r="P5" s="232"/>
      <c r="Q5" s="232"/>
      <c r="R5" s="232"/>
    </row>
    <row r="6" spans="1:19" s="469" customFormat="1" ht="43.35" customHeight="1" thickBot="1" x14ac:dyDescent="0.3">
      <c r="A6" s="222" t="s">
        <v>96</v>
      </c>
      <c r="B6" s="222"/>
      <c r="C6" s="223" t="str">
        <f>E1_LST!B3</f>
        <v>EKONOMIA</v>
      </c>
      <c r="D6" s="225"/>
      <c r="E6" s="6" t="str">
        <f>E1_LST!B4</f>
        <v>I stopnia</v>
      </c>
      <c r="F6" s="179" t="s">
        <v>97</v>
      </c>
      <c r="G6" s="40" t="s">
        <v>98</v>
      </c>
      <c r="H6" s="179" t="s">
        <v>99</v>
      </c>
      <c r="I6" s="40">
        <v>2</v>
      </c>
      <c r="J6" s="7" t="s">
        <v>291</v>
      </c>
      <c r="K6" s="471" t="s">
        <v>100</v>
      </c>
      <c r="L6" s="471"/>
      <c r="M6" s="233" t="s">
        <v>101</v>
      </c>
      <c r="N6" s="233"/>
      <c r="O6" s="554" t="s">
        <v>874</v>
      </c>
      <c r="P6" s="234" t="s">
        <v>103</v>
      </c>
      <c r="Q6" s="235"/>
      <c r="R6" s="181">
        <f>E1_LST!G16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36"/>
      <c r="B8" s="237"/>
      <c r="C8" s="237"/>
      <c r="D8" s="237"/>
      <c r="E8" s="237"/>
      <c r="F8" s="237"/>
      <c r="G8" s="237"/>
      <c r="H8" s="237"/>
      <c r="I8" s="237"/>
      <c r="J8" s="237"/>
      <c r="K8" s="237"/>
      <c r="L8" s="237"/>
      <c r="M8" s="237"/>
      <c r="N8" s="237"/>
      <c r="O8" s="237"/>
      <c r="P8" s="237"/>
      <c r="Q8" s="237"/>
      <c r="R8" s="238"/>
      <c r="S8" s="469"/>
    </row>
    <row r="9" spans="1:19" ht="30" customHeight="1" x14ac:dyDescent="0.25">
      <c r="A9" s="239" t="s">
        <v>104</v>
      </c>
      <c r="B9" s="240"/>
      <c r="C9" s="240"/>
      <c r="D9" s="240"/>
      <c r="E9" s="240"/>
      <c r="F9" s="240"/>
      <c r="G9" s="240"/>
      <c r="H9" s="240"/>
      <c r="I9" s="240"/>
      <c r="J9" s="240"/>
      <c r="K9" s="240"/>
      <c r="L9" s="240"/>
      <c r="M9" s="240"/>
      <c r="N9" s="240"/>
      <c r="O9" s="240"/>
      <c r="P9" s="240"/>
      <c r="Q9" s="240"/>
      <c r="R9" s="241"/>
    </row>
    <row r="10" spans="1:19" ht="15" customHeight="1" x14ac:dyDescent="0.25">
      <c r="A10" s="242" t="s">
        <v>444</v>
      </c>
      <c r="B10" s="243"/>
      <c r="C10" s="243"/>
      <c r="D10" s="243"/>
      <c r="E10" s="243"/>
      <c r="F10" s="243"/>
      <c r="G10" s="243"/>
      <c r="H10" s="243"/>
      <c r="I10" s="243"/>
      <c r="J10" s="243"/>
      <c r="K10" s="243"/>
      <c r="L10" s="243"/>
      <c r="M10" s="243"/>
      <c r="N10" s="243"/>
      <c r="O10" s="243"/>
      <c r="P10" s="243"/>
      <c r="Q10" s="243"/>
      <c r="R10" s="244"/>
    </row>
    <row r="11" spans="1:19" ht="113.25" customHeight="1" thickBot="1" x14ac:dyDescent="0.3">
      <c r="A11" s="472" t="s">
        <v>873</v>
      </c>
      <c r="B11" s="473"/>
      <c r="C11" s="473"/>
      <c r="D11" s="473"/>
      <c r="E11" s="473"/>
      <c r="F11" s="473"/>
      <c r="G11" s="473"/>
      <c r="H11" s="473"/>
      <c r="I11" s="473"/>
      <c r="J11" s="473"/>
      <c r="K11" s="473"/>
      <c r="L11" s="473"/>
      <c r="M11" s="473"/>
      <c r="N11" s="473"/>
      <c r="O11" s="473"/>
      <c r="P11" s="473"/>
      <c r="Q11" s="473"/>
      <c r="R11" s="474"/>
    </row>
    <row r="12" spans="1:19" ht="10.15" customHeight="1" thickBot="1" x14ac:dyDescent="0.3">
      <c r="A12" s="245"/>
      <c r="B12" s="245"/>
      <c r="C12" s="245"/>
      <c r="D12" s="245"/>
      <c r="E12" s="245"/>
      <c r="F12" s="245"/>
      <c r="G12" s="245"/>
      <c r="H12" s="245"/>
      <c r="I12" s="245"/>
      <c r="J12" s="245"/>
      <c r="K12" s="245"/>
      <c r="L12" s="245"/>
      <c r="M12" s="245"/>
      <c r="N12" s="245"/>
      <c r="O12" s="245"/>
      <c r="P12" s="245"/>
      <c r="Q12" s="245"/>
      <c r="R12" s="245"/>
    </row>
    <row r="13" spans="1:19" ht="15" customHeight="1" x14ac:dyDescent="0.25">
      <c r="A13" s="176"/>
      <c r="B13" s="177"/>
      <c r="C13" s="177"/>
      <c r="D13" s="177"/>
      <c r="E13" s="177"/>
      <c r="F13" s="177"/>
      <c r="G13" s="177"/>
      <c r="H13" s="177"/>
      <c r="I13" s="177"/>
      <c r="J13" s="177"/>
      <c r="K13" s="177"/>
      <c r="L13" s="177"/>
      <c r="M13" s="177"/>
      <c r="N13" s="177"/>
      <c r="O13" s="177"/>
      <c r="P13" s="177"/>
      <c r="Q13" s="177"/>
      <c r="R13" s="178"/>
      <c r="S13" s="469"/>
    </row>
    <row r="14" spans="1:19" ht="30" customHeight="1" x14ac:dyDescent="0.25">
      <c r="A14" s="239" t="s">
        <v>106</v>
      </c>
      <c r="B14" s="240"/>
      <c r="C14" s="240"/>
      <c r="D14" s="240"/>
      <c r="E14" s="240"/>
      <c r="F14" s="240"/>
      <c r="G14" s="240"/>
      <c r="H14" s="240"/>
      <c r="I14" s="240"/>
      <c r="J14" s="240"/>
      <c r="K14" s="240"/>
      <c r="L14" s="240"/>
      <c r="M14" s="240"/>
      <c r="N14" s="240"/>
      <c r="O14" s="240"/>
      <c r="P14" s="240"/>
      <c r="Q14" s="240"/>
      <c r="R14" s="241"/>
    </row>
    <row r="15" spans="1:19" s="475" customFormat="1" ht="15" customHeight="1" x14ac:dyDescent="0.25">
      <c r="A15" s="246" t="s">
        <v>199</v>
      </c>
      <c r="B15" s="247"/>
      <c r="C15" s="247"/>
      <c r="D15" s="247"/>
      <c r="E15" s="247"/>
      <c r="F15" s="247"/>
      <c r="G15" s="247"/>
      <c r="H15" s="247"/>
      <c r="I15" s="247"/>
      <c r="J15" s="247"/>
      <c r="K15" s="247"/>
      <c r="L15" s="247"/>
      <c r="M15" s="247"/>
      <c r="N15" s="247"/>
      <c r="O15" s="247"/>
      <c r="P15" s="247"/>
      <c r="Q15" s="247"/>
      <c r="R15" s="248"/>
    </row>
    <row r="16" spans="1:19" ht="48.75" customHeight="1" thickBot="1" x14ac:dyDescent="0.3">
      <c r="A16" s="476" t="s">
        <v>420</v>
      </c>
      <c r="B16" s="477"/>
      <c r="C16" s="477"/>
      <c r="D16" s="477"/>
      <c r="E16" s="477"/>
      <c r="F16" s="477"/>
      <c r="G16" s="477"/>
      <c r="H16" s="477"/>
      <c r="I16" s="477"/>
      <c r="J16" s="477"/>
      <c r="K16" s="477"/>
      <c r="L16" s="477"/>
      <c r="M16" s="477"/>
      <c r="N16" s="477"/>
      <c r="O16" s="477"/>
      <c r="P16" s="477"/>
      <c r="Q16" s="477"/>
      <c r="R16" s="478"/>
    </row>
    <row r="17" spans="1:19" ht="10.15" customHeight="1" thickBot="1" x14ac:dyDescent="0.3">
      <c r="A17" s="245"/>
      <c r="B17" s="245"/>
      <c r="C17" s="245"/>
      <c r="D17" s="245"/>
      <c r="E17" s="245"/>
      <c r="F17" s="245"/>
      <c r="G17" s="245"/>
      <c r="H17" s="245"/>
      <c r="I17" s="245"/>
      <c r="J17" s="245"/>
      <c r="K17" s="245"/>
      <c r="L17" s="245"/>
      <c r="M17" s="245"/>
      <c r="N17" s="245"/>
      <c r="O17" s="245"/>
      <c r="P17" s="245"/>
      <c r="Q17" s="245"/>
      <c r="R17" s="245"/>
    </row>
    <row r="18" spans="1:19" ht="15" customHeight="1" x14ac:dyDescent="0.25">
      <c r="A18" s="236"/>
      <c r="B18" s="237"/>
      <c r="C18" s="237"/>
      <c r="D18" s="237"/>
      <c r="E18" s="237"/>
      <c r="F18" s="237"/>
      <c r="G18" s="237"/>
      <c r="H18" s="237"/>
      <c r="I18" s="237"/>
      <c r="J18" s="237"/>
      <c r="K18" s="237"/>
      <c r="L18" s="237"/>
      <c r="M18" s="237"/>
      <c r="N18" s="237"/>
      <c r="O18" s="237"/>
      <c r="P18" s="237"/>
      <c r="Q18" s="237"/>
      <c r="R18" s="238"/>
      <c r="S18" s="469"/>
    </row>
    <row r="19" spans="1:19" ht="30" customHeight="1" x14ac:dyDescent="0.25">
      <c r="A19" s="239" t="s">
        <v>107</v>
      </c>
      <c r="B19" s="240"/>
      <c r="C19" s="240"/>
      <c r="D19" s="240"/>
      <c r="E19" s="240"/>
      <c r="F19" s="240"/>
      <c r="G19" s="240"/>
      <c r="H19" s="240"/>
      <c r="I19" s="240"/>
      <c r="J19" s="240"/>
      <c r="K19" s="240"/>
      <c r="L19" s="240"/>
      <c r="M19" s="240"/>
      <c r="N19" s="240"/>
      <c r="O19" s="240"/>
      <c r="P19" s="240"/>
      <c r="Q19" s="240"/>
      <c r="R19" s="241"/>
    </row>
    <row r="20" spans="1:19" ht="15" customHeight="1" x14ac:dyDescent="0.25">
      <c r="A20" s="246" t="s">
        <v>445</v>
      </c>
      <c r="B20" s="247"/>
      <c r="C20" s="247"/>
      <c r="D20" s="247"/>
      <c r="E20" s="247"/>
      <c r="F20" s="247"/>
      <c r="G20" s="247"/>
      <c r="H20" s="247"/>
      <c r="I20" s="247"/>
      <c r="J20" s="247"/>
      <c r="K20" s="247"/>
      <c r="L20" s="247"/>
      <c r="M20" s="247"/>
      <c r="N20" s="247"/>
      <c r="O20" s="247"/>
      <c r="P20" s="247"/>
      <c r="Q20" s="247"/>
      <c r="R20" s="248"/>
    </row>
    <row r="21" spans="1:19" ht="40.15" customHeight="1" x14ac:dyDescent="0.25">
      <c r="A21" s="377" t="s">
        <v>455</v>
      </c>
      <c r="B21" s="250"/>
      <c r="C21" s="250"/>
      <c r="D21" s="250"/>
      <c r="E21" s="251"/>
      <c r="F21" s="378" t="s">
        <v>456</v>
      </c>
      <c r="G21" s="253"/>
      <c r="H21" s="253"/>
      <c r="I21" s="253"/>
      <c r="J21" s="253"/>
      <c r="K21" s="255"/>
      <c r="L21" s="378" t="s">
        <v>457</v>
      </c>
      <c r="M21" s="253"/>
      <c r="N21" s="253"/>
      <c r="O21" s="253"/>
      <c r="P21" s="253"/>
      <c r="Q21" s="253"/>
      <c r="R21" s="254"/>
    </row>
    <row r="22" spans="1:19" ht="127.5" customHeight="1" thickBot="1" x14ac:dyDescent="0.3">
      <c r="A22" s="479" t="s">
        <v>464</v>
      </c>
      <c r="B22" s="480"/>
      <c r="C22" s="480"/>
      <c r="D22" s="480"/>
      <c r="E22" s="480"/>
      <c r="F22" s="480" t="s">
        <v>465</v>
      </c>
      <c r="G22" s="480"/>
      <c r="H22" s="480"/>
      <c r="I22" s="480"/>
      <c r="J22" s="480"/>
      <c r="K22" s="480"/>
      <c r="L22" s="480" t="s">
        <v>466</v>
      </c>
      <c r="M22" s="480"/>
      <c r="N22" s="480"/>
      <c r="O22" s="480"/>
      <c r="P22" s="480"/>
      <c r="Q22" s="480"/>
      <c r="R22" s="481"/>
    </row>
    <row r="23" spans="1:19" ht="10.15" customHeight="1" thickBot="1" x14ac:dyDescent="0.3">
      <c r="A23" s="245"/>
      <c r="B23" s="245"/>
      <c r="C23" s="245"/>
      <c r="D23" s="245"/>
      <c r="E23" s="245"/>
      <c r="F23" s="245"/>
      <c r="G23" s="245"/>
      <c r="H23" s="245"/>
      <c r="I23" s="245"/>
      <c r="J23" s="245"/>
      <c r="K23" s="245"/>
      <c r="L23" s="245"/>
      <c r="M23" s="245"/>
      <c r="N23" s="245"/>
      <c r="O23" s="245"/>
      <c r="P23" s="245"/>
      <c r="Q23" s="245"/>
      <c r="R23" s="245"/>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6" t="s">
        <v>109</v>
      </c>
      <c r="B25" s="257"/>
      <c r="C25" s="257"/>
      <c r="D25" s="257"/>
      <c r="E25" s="257"/>
      <c r="F25" s="257"/>
      <c r="G25" s="257"/>
      <c r="H25" s="257"/>
      <c r="I25" s="257"/>
      <c r="J25" s="257"/>
      <c r="K25" s="257"/>
      <c r="L25" s="257"/>
      <c r="M25" s="257"/>
      <c r="N25" s="257"/>
      <c r="O25" s="257"/>
      <c r="P25" s="257"/>
      <c r="Q25" s="257"/>
      <c r="R25" s="258"/>
    </row>
    <row r="26" spans="1:19" ht="25.15" customHeight="1" x14ac:dyDescent="0.25">
      <c r="A26" s="27" t="s">
        <v>110</v>
      </c>
      <c r="B26" s="259" t="str">
        <f>E1_LST!B16</f>
        <v>Moduł E1/2</v>
      </c>
      <c r="C26" s="260"/>
      <c r="D26" s="33" t="str">
        <f>E1_LST!B17</f>
        <v>Kurs 2.1.</v>
      </c>
      <c r="E26" s="103" t="str">
        <f>E1_LST!B16</f>
        <v>Moduł E1/2</v>
      </c>
      <c r="F26" s="267" t="str">
        <f>E1_LST!B18</f>
        <v>Kurs 2.2.</v>
      </c>
      <c r="G26" s="268"/>
      <c r="H26" s="275" t="str">
        <f>E1_LST!B16</f>
        <v>Moduł E1/2</v>
      </c>
      <c r="I26" s="276"/>
      <c r="J26" s="34" t="str">
        <f>E1_LST!B19</f>
        <v>Kurs 2.3.</v>
      </c>
      <c r="K26" s="283" t="str">
        <f>E1_LST!B16</f>
        <v>Moduł E1/2</v>
      </c>
      <c r="L26" s="284"/>
      <c r="M26" s="283" t="str">
        <f>E1_LST!B20</f>
        <v>Kurs 2.4.</v>
      </c>
      <c r="N26" s="284"/>
      <c r="O26" s="285"/>
      <c r="P26" s="286"/>
      <c r="Q26" s="285"/>
      <c r="R26" s="287"/>
    </row>
    <row r="27" spans="1:19" s="104" customFormat="1" ht="59.25" customHeight="1" x14ac:dyDescent="0.25">
      <c r="A27" s="129" t="s">
        <v>111</v>
      </c>
      <c r="B27" s="379" t="str">
        <f>E1_LST!C17</f>
        <v xml:space="preserve">Technologie informatyczne i komunikacyjne </v>
      </c>
      <c r="C27" s="380"/>
      <c r="D27" s="381"/>
      <c r="E27" s="382" t="str">
        <f>E1_LST!C18</f>
        <v xml:space="preserve">Arkusze kalkulacyjne i bazy danych w praktyce </v>
      </c>
      <c r="F27" s="383"/>
      <c r="G27" s="384"/>
      <c r="H27" s="385" t="str">
        <f>E1_LST!C19</f>
        <v xml:space="preserve">Język obcy profesjonalny </v>
      </c>
      <c r="I27" s="386"/>
      <c r="J27" s="387"/>
      <c r="K27" s="388" t="str">
        <f>E1_LST!C20</f>
        <v xml:space="preserve">Socjologia </v>
      </c>
      <c r="L27" s="389"/>
      <c r="M27" s="389"/>
      <c r="N27" s="390"/>
      <c r="O27" s="391"/>
      <c r="P27" s="392"/>
      <c r="Q27" s="392"/>
      <c r="R27" s="393"/>
    </row>
    <row r="28" spans="1:19" s="104" customFormat="1" ht="30" customHeight="1" thickBot="1" x14ac:dyDescent="0.3">
      <c r="A28" s="39" t="s">
        <v>112</v>
      </c>
      <c r="B28" s="261">
        <f>E1_LST!D17</f>
        <v>3</v>
      </c>
      <c r="C28" s="262"/>
      <c r="D28" s="263"/>
      <c r="E28" s="272">
        <f>E1_LST!D18</f>
        <v>4</v>
      </c>
      <c r="F28" s="273"/>
      <c r="G28" s="274"/>
      <c r="H28" s="280">
        <f>E1_LST!D19</f>
        <v>4</v>
      </c>
      <c r="I28" s="281"/>
      <c r="J28" s="282"/>
      <c r="K28" s="226">
        <f>E1_LST!D20</f>
        <v>2</v>
      </c>
      <c r="L28" s="227"/>
      <c r="M28" s="227"/>
      <c r="N28" s="228"/>
      <c r="O28" s="229"/>
      <c r="P28" s="230"/>
      <c r="Q28" s="230"/>
      <c r="R28" s="231"/>
    </row>
    <row r="29" spans="1:19" s="104" customFormat="1" ht="34.5" hidden="1" customHeight="1" thickBot="1" x14ac:dyDescent="0.3">
      <c r="A29" s="156"/>
      <c r="B29" s="157"/>
      <c r="C29" s="158" t="s">
        <v>452</v>
      </c>
      <c r="D29" s="159"/>
      <c r="E29" s="160"/>
      <c r="F29" s="161" t="s">
        <v>452</v>
      </c>
      <c r="G29" s="162"/>
      <c r="H29" s="163"/>
      <c r="I29" s="164" t="s">
        <v>452</v>
      </c>
      <c r="J29" s="165"/>
      <c r="K29" s="166"/>
      <c r="L29" s="167" t="s">
        <v>452</v>
      </c>
      <c r="M29" s="168"/>
      <c r="N29" s="169"/>
      <c r="O29" s="170"/>
      <c r="P29" s="171"/>
      <c r="Q29" s="172"/>
      <c r="R29" s="173"/>
    </row>
    <row r="30" spans="1:19" s="104" customFormat="1" x14ac:dyDescent="0.25"/>
    <row r="31" spans="1:19" s="104" customFormat="1" x14ac:dyDescent="0.25"/>
    <row r="32" spans="1:19" s="104" customFormat="1" x14ac:dyDescent="0.25"/>
    <row r="33" s="104" customFormat="1" x14ac:dyDescent="0.25"/>
    <row r="34" s="104" customFormat="1" x14ac:dyDescent="0.25"/>
    <row r="35" s="104" customFormat="1" x14ac:dyDescent="0.25"/>
    <row r="36" s="104" customFormat="1" x14ac:dyDescent="0.25"/>
    <row r="37" s="104" customFormat="1" x14ac:dyDescent="0.25"/>
    <row r="38" s="104" customFormat="1" x14ac:dyDescent="0.25"/>
    <row r="39" s="104" customFormat="1" x14ac:dyDescent="0.25"/>
    <row r="40" s="104" customFormat="1" x14ac:dyDescent="0.25"/>
    <row r="41" s="104" customFormat="1" x14ac:dyDescent="0.25"/>
    <row r="42" s="104" customFormat="1" x14ac:dyDescent="0.25"/>
    <row r="43" s="104" customFormat="1" x14ac:dyDescent="0.25"/>
    <row r="44" s="104" customFormat="1" x14ac:dyDescent="0.25"/>
    <row r="45" s="104" customFormat="1" x14ac:dyDescent="0.25"/>
    <row r="46" s="104" customFormat="1" x14ac:dyDescent="0.25"/>
    <row r="47" s="104" customFormat="1" x14ac:dyDescent="0.25"/>
    <row r="48" s="104" customFormat="1" x14ac:dyDescent="0.25"/>
    <row r="49" s="104" customFormat="1" x14ac:dyDescent="0.25"/>
    <row r="50" s="104" customFormat="1" x14ac:dyDescent="0.25"/>
    <row r="51" s="104" customFormat="1" x14ac:dyDescent="0.25"/>
    <row r="52" s="104" customFormat="1" x14ac:dyDescent="0.25"/>
    <row r="53" s="104" customFormat="1" x14ac:dyDescent="0.25"/>
    <row r="54" s="104" customFormat="1" x14ac:dyDescent="0.25"/>
    <row r="55" s="104" customFormat="1" x14ac:dyDescent="0.25"/>
    <row r="56" s="104" customFormat="1" x14ac:dyDescent="0.25"/>
    <row r="57" s="104" customFormat="1" x14ac:dyDescent="0.25"/>
    <row r="58" s="104" customFormat="1" x14ac:dyDescent="0.25"/>
    <row r="59" s="104" customFormat="1" x14ac:dyDescent="0.25"/>
    <row r="60" s="104" customFormat="1" x14ac:dyDescent="0.25"/>
    <row r="61" s="104" customFormat="1" x14ac:dyDescent="0.25"/>
    <row r="62" s="104" customFormat="1" x14ac:dyDescent="0.25"/>
    <row r="63" s="104" customFormat="1" x14ac:dyDescent="0.25"/>
    <row r="64" s="104" customFormat="1" x14ac:dyDescent="0.25"/>
    <row r="65" s="104" customFormat="1" x14ac:dyDescent="0.25"/>
    <row r="66" s="104" customFormat="1" x14ac:dyDescent="0.25"/>
    <row r="67" s="104" customFormat="1" x14ac:dyDescent="0.25"/>
    <row r="68" s="104" customFormat="1" x14ac:dyDescent="0.25"/>
    <row r="69" s="104" customFormat="1" x14ac:dyDescent="0.25"/>
    <row r="70" s="104" customFormat="1" x14ac:dyDescent="0.25"/>
    <row r="71" s="104" customFormat="1" x14ac:dyDescent="0.25"/>
    <row r="72" s="104" customFormat="1" x14ac:dyDescent="0.25"/>
    <row r="73" s="104" customFormat="1" x14ac:dyDescent="0.25"/>
    <row r="74" s="104" customFormat="1" x14ac:dyDescent="0.25"/>
    <row r="75" s="104" customFormat="1" x14ac:dyDescent="0.25"/>
    <row r="76" s="104" customFormat="1" x14ac:dyDescent="0.25"/>
    <row r="77" s="104" customFormat="1" x14ac:dyDescent="0.25"/>
    <row r="78" s="104" customFormat="1" x14ac:dyDescent="0.25"/>
    <row r="79" s="104" customFormat="1" x14ac:dyDescent="0.25"/>
    <row r="80" s="104" customFormat="1" x14ac:dyDescent="0.25"/>
    <row r="81" s="104" customFormat="1" x14ac:dyDescent="0.25"/>
    <row r="82" s="104" customFormat="1" x14ac:dyDescent="0.25"/>
    <row r="83" s="104" customFormat="1" x14ac:dyDescent="0.25"/>
    <row r="84" s="104" customFormat="1" x14ac:dyDescent="0.25"/>
    <row r="85" s="104" customFormat="1" x14ac:dyDescent="0.25"/>
    <row r="86" s="104" customFormat="1" x14ac:dyDescent="0.25"/>
    <row r="87" s="104" customFormat="1" x14ac:dyDescent="0.25"/>
    <row r="88" s="104" customFormat="1" x14ac:dyDescent="0.25"/>
    <row r="89" s="104" customFormat="1" x14ac:dyDescent="0.25"/>
    <row r="90" s="104" customFormat="1" x14ac:dyDescent="0.25"/>
    <row r="91" s="104" customFormat="1" x14ac:dyDescent="0.25"/>
    <row r="92" s="104" customFormat="1" x14ac:dyDescent="0.25"/>
    <row r="93" s="104" customFormat="1" x14ac:dyDescent="0.25"/>
    <row r="94" s="104" customFormat="1" x14ac:dyDescent="0.25"/>
    <row r="95" s="104" customFormat="1" x14ac:dyDescent="0.25"/>
    <row r="96" s="104" customFormat="1" x14ac:dyDescent="0.25"/>
    <row r="97" s="104" customFormat="1" x14ac:dyDescent="0.25"/>
    <row r="98" s="104" customFormat="1" x14ac:dyDescent="0.25"/>
    <row r="99" s="104" customFormat="1" x14ac:dyDescent="0.25"/>
    <row r="100" s="104" customFormat="1" x14ac:dyDescent="0.25"/>
    <row r="101" s="104" customFormat="1" x14ac:dyDescent="0.25"/>
    <row r="102" s="104" customFormat="1" x14ac:dyDescent="0.25"/>
    <row r="103" s="104" customFormat="1" x14ac:dyDescent="0.25"/>
    <row r="104" s="104" customFormat="1" x14ac:dyDescent="0.25"/>
    <row r="105" s="104" customFormat="1" x14ac:dyDescent="0.25"/>
    <row r="106" s="104" customFormat="1" x14ac:dyDescent="0.25"/>
    <row r="107" s="104" customFormat="1" x14ac:dyDescent="0.25"/>
    <row r="108" s="104" customFormat="1" x14ac:dyDescent="0.25"/>
    <row r="109" s="104" customFormat="1" x14ac:dyDescent="0.25"/>
    <row r="110" s="104" customFormat="1" x14ac:dyDescent="0.25"/>
    <row r="111" s="104" customFormat="1" x14ac:dyDescent="0.25"/>
    <row r="112" s="104" customFormat="1" x14ac:dyDescent="0.25"/>
    <row r="113" s="104" customFormat="1" x14ac:dyDescent="0.25"/>
    <row r="114" s="104" customFormat="1" x14ac:dyDescent="0.25"/>
    <row r="115" s="104" customFormat="1" x14ac:dyDescent="0.25"/>
    <row r="116" s="104" customFormat="1" x14ac:dyDescent="0.25"/>
    <row r="117" s="104" customFormat="1" x14ac:dyDescent="0.25"/>
    <row r="118" s="104" customFormat="1" x14ac:dyDescent="0.25"/>
    <row r="119" s="104" customFormat="1" x14ac:dyDescent="0.25"/>
    <row r="120" s="104" customFormat="1" x14ac:dyDescent="0.25"/>
    <row r="121" s="104" customFormat="1" x14ac:dyDescent="0.25"/>
    <row r="122" s="104" customFormat="1" x14ac:dyDescent="0.25"/>
    <row r="123" s="104" customFormat="1" x14ac:dyDescent="0.25"/>
    <row r="124" s="104" customFormat="1" x14ac:dyDescent="0.25"/>
    <row r="125" s="104" customFormat="1" x14ac:dyDescent="0.25"/>
    <row r="126" s="104" customFormat="1" x14ac:dyDescent="0.25"/>
    <row r="127" s="104" customFormat="1" x14ac:dyDescent="0.25"/>
    <row r="128" s="104" customFormat="1" x14ac:dyDescent="0.25"/>
    <row r="129" s="104" customFormat="1" x14ac:dyDescent="0.25"/>
    <row r="130" s="104" customFormat="1" x14ac:dyDescent="0.25"/>
    <row r="131" s="104" customFormat="1" x14ac:dyDescent="0.25"/>
    <row r="132" s="104" customFormat="1" x14ac:dyDescent="0.25"/>
    <row r="133" s="104" customFormat="1" x14ac:dyDescent="0.25"/>
    <row r="134" s="104" customFormat="1" x14ac:dyDescent="0.25"/>
    <row r="135" s="104" customFormat="1" x14ac:dyDescent="0.25"/>
    <row r="136" s="104" customFormat="1" x14ac:dyDescent="0.25"/>
    <row r="137" s="104" customFormat="1" x14ac:dyDescent="0.25"/>
    <row r="138" s="104" customFormat="1" x14ac:dyDescent="0.25"/>
    <row r="139" s="104" customFormat="1" x14ac:dyDescent="0.25"/>
    <row r="140" s="104" customFormat="1" x14ac:dyDescent="0.25"/>
    <row r="141" s="104" customFormat="1" x14ac:dyDescent="0.25"/>
    <row r="142" s="104" customFormat="1" x14ac:dyDescent="0.25"/>
    <row r="143" s="104" customFormat="1" x14ac:dyDescent="0.25"/>
    <row r="144" s="104" customFormat="1" x14ac:dyDescent="0.25"/>
    <row r="145" s="104" customFormat="1" x14ac:dyDescent="0.25"/>
    <row r="146" s="104" customFormat="1" x14ac:dyDescent="0.25"/>
    <row r="147" s="104" customFormat="1" x14ac:dyDescent="0.25"/>
    <row r="148" s="104" customFormat="1" x14ac:dyDescent="0.25"/>
    <row r="149" s="104" customFormat="1" x14ac:dyDescent="0.25"/>
    <row r="150" s="104" customFormat="1" x14ac:dyDescent="0.25"/>
    <row r="151" s="104" customFormat="1" x14ac:dyDescent="0.25"/>
    <row r="152" s="104" customFormat="1" x14ac:dyDescent="0.25"/>
    <row r="153" s="104" customFormat="1" x14ac:dyDescent="0.25"/>
    <row r="154" s="104" customFormat="1" x14ac:dyDescent="0.25"/>
    <row r="155" s="104" customFormat="1" x14ac:dyDescent="0.25"/>
    <row r="156" s="104" customFormat="1" x14ac:dyDescent="0.25"/>
    <row r="157" s="104" customFormat="1" x14ac:dyDescent="0.25"/>
    <row r="158" s="104" customFormat="1" x14ac:dyDescent="0.25"/>
    <row r="159" s="104" customFormat="1" x14ac:dyDescent="0.25"/>
    <row r="160" s="104" customFormat="1" x14ac:dyDescent="0.25"/>
    <row r="161" spans="1:18" x14ac:dyDescent="0.25">
      <c r="A161" s="104"/>
      <c r="B161" s="104"/>
      <c r="C161" s="104"/>
      <c r="D161" s="104"/>
      <c r="E161" s="104"/>
      <c r="F161" s="104"/>
      <c r="G161" s="104"/>
      <c r="H161" s="104"/>
      <c r="I161" s="104"/>
      <c r="J161" s="104"/>
      <c r="K161" s="104"/>
      <c r="L161" s="104"/>
      <c r="M161" s="104"/>
      <c r="N161" s="104"/>
      <c r="O161" s="104"/>
      <c r="P161" s="104"/>
      <c r="Q161" s="104"/>
      <c r="R161" s="104"/>
    </row>
    <row r="162" spans="1:18" x14ac:dyDescent="0.25">
      <c r="A162" s="104"/>
      <c r="B162" s="104"/>
      <c r="C162" s="104"/>
      <c r="D162" s="104"/>
      <c r="E162" s="104"/>
      <c r="F162" s="104"/>
      <c r="G162" s="104"/>
      <c r="H162" s="104"/>
      <c r="I162" s="104"/>
      <c r="J162" s="104"/>
      <c r="K162" s="104"/>
      <c r="L162" s="104"/>
      <c r="M162" s="104"/>
      <c r="N162" s="104"/>
      <c r="O162" s="104"/>
      <c r="P162" s="104"/>
      <c r="Q162" s="104"/>
      <c r="R162" s="104"/>
    </row>
    <row r="163" spans="1:18" x14ac:dyDescent="0.25">
      <c r="A163" s="104"/>
      <c r="B163" s="104"/>
      <c r="C163" s="104"/>
      <c r="D163" s="104"/>
      <c r="E163" s="104"/>
      <c r="F163" s="104"/>
      <c r="G163" s="104"/>
      <c r="H163" s="104"/>
      <c r="I163" s="104"/>
      <c r="J163" s="104"/>
      <c r="K163" s="104"/>
      <c r="L163" s="104"/>
      <c r="M163" s="104"/>
      <c r="N163" s="104"/>
      <c r="O163" s="104"/>
      <c r="P163" s="104"/>
      <c r="Q163" s="104"/>
      <c r="R163" s="104"/>
    </row>
    <row r="164" spans="1:18" x14ac:dyDescent="0.25">
      <c r="A164" s="104"/>
      <c r="B164" s="104"/>
      <c r="C164" s="104"/>
      <c r="D164" s="104"/>
      <c r="E164" s="104"/>
      <c r="F164" s="104"/>
      <c r="G164" s="104"/>
      <c r="H164" s="104"/>
      <c r="I164" s="104"/>
      <c r="J164" s="104"/>
      <c r="K164" s="104"/>
      <c r="L164" s="104"/>
      <c r="M164" s="104"/>
      <c r="N164" s="104"/>
      <c r="O164" s="104"/>
      <c r="P164" s="104"/>
      <c r="Q164" s="104"/>
      <c r="R164" s="104"/>
    </row>
  </sheetData>
  <sheetProtection algorithmName="SHA-512" hashValue="dHUKCVugYfW5eVB0zvqIqRKaojal7yrpAMPm0AZh2/KpxRx0hSwd7iYJkKpyNSEmy6tBONC5i2/7CJF3R+rNAQ==" saltValue="aQUtBGnNIkwPwEAoEuN7WA==" spinCount="100000" sheet="1" objects="1" scenarios="1"/>
  <mergeCells count="51">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1" xr:uid="{2E06132D-4D74-4DC4-A61C-4CC70F03E2FA}"/>
    <hyperlink ref="L29" r:id="rId2" xr:uid="{BF20CE6D-D15C-4E56-A667-28F035AB07AF}"/>
    <hyperlink ref="C29" r:id="rId3" xr:uid="{7024757C-5852-480B-A4C4-D01462AD6649}"/>
    <hyperlink ref="I29" r:id="rId4" xr:uid="{90688360-D4F5-4CEC-8662-6D4EEA630B66}"/>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Gothic,Pogrubiony"&amp;12&amp;K05-046KARTA MODUŁU&amp;R&amp;G</oddHeader>
  </headerFooter>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294" t="str">
        <f>E1_LST!B2</f>
        <v>2020/2021</v>
      </c>
      <c r="B1" s="294"/>
      <c r="C1" s="25"/>
      <c r="D1" s="25"/>
    </row>
    <row r="2" spans="1:19" ht="10.15" customHeight="1" thickBot="1" x14ac:dyDescent="0.3"/>
    <row r="3" spans="1:19" ht="20.100000000000001" customHeight="1" thickBot="1" x14ac:dyDescent="0.3">
      <c r="A3" s="340" t="str">
        <f>E1_LST!B16</f>
        <v>Moduł E1/2</v>
      </c>
      <c r="B3" s="340"/>
      <c r="C3" s="340"/>
      <c r="D3" s="344" t="str">
        <f>E1_LST!C16</f>
        <v xml:space="preserve">Kluczowe kompetencje dla biznesu </v>
      </c>
      <c r="E3" s="345"/>
      <c r="F3" s="345"/>
      <c r="G3" s="345"/>
      <c r="H3" s="345"/>
      <c r="I3" s="346"/>
      <c r="J3" s="3"/>
      <c r="K3" s="3"/>
      <c r="L3" s="4"/>
      <c r="M3" s="4"/>
      <c r="N3" s="4"/>
      <c r="O3" s="4"/>
      <c r="P3" s="4"/>
      <c r="Q3" s="4"/>
      <c r="R3" s="4"/>
    </row>
    <row r="4" spans="1:19" ht="18.75" thickBot="1" x14ac:dyDescent="0.3">
      <c r="A4" s="295" t="s">
        <v>110</v>
      </c>
      <c r="B4" s="295"/>
      <c r="C4" s="295"/>
      <c r="D4" s="341" t="str">
        <f>E1_LST!B17</f>
        <v>Kurs 2.1.</v>
      </c>
      <c r="E4" s="342"/>
      <c r="F4" s="342"/>
      <c r="G4" s="342"/>
      <c r="H4" s="342"/>
      <c r="I4" s="343"/>
      <c r="J4" s="3"/>
      <c r="K4" s="3"/>
      <c r="L4" s="4"/>
      <c r="M4" s="4"/>
      <c r="N4" s="4"/>
      <c r="O4" s="4"/>
      <c r="P4" s="4"/>
      <c r="Q4" s="4"/>
      <c r="R4" s="4"/>
    </row>
    <row r="5" spans="1:19" ht="23.25" thickBot="1" x14ac:dyDescent="0.3">
      <c r="A5" s="296" t="s">
        <v>111</v>
      </c>
      <c r="B5" s="296"/>
      <c r="C5" s="296"/>
      <c r="D5" s="297" t="str">
        <f>E1_LST!C17</f>
        <v xml:space="preserve">Technologie informatyczne i komunikacyjne </v>
      </c>
      <c r="E5" s="297"/>
      <c r="F5" s="297"/>
      <c r="G5" s="297"/>
      <c r="H5" s="297"/>
      <c r="I5" s="297"/>
      <c r="J5" s="297"/>
      <c r="K5" s="297"/>
      <c r="L5" s="298" t="s">
        <v>94</v>
      </c>
      <c r="M5" s="298"/>
      <c r="N5" s="44">
        <f>E1_LST!D17</f>
        <v>3</v>
      </c>
      <c r="O5" s="298" t="s">
        <v>95</v>
      </c>
      <c r="P5" s="298"/>
      <c r="Q5" s="299" t="str">
        <f>E1_LST!F16</f>
        <v>dr M. Stankiewicz</v>
      </c>
      <c r="R5" s="299"/>
      <c r="S5" s="299"/>
    </row>
    <row r="6" spans="1:19" ht="10.15" customHeight="1" thickBot="1" x14ac:dyDescent="0.3">
      <c r="A6" s="232"/>
      <c r="B6" s="232"/>
      <c r="C6" s="232"/>
      <c r="D6" s="232"/>
      <c r="E6" s="232"/>
      <c r="F6" s="232"/>
      <c r="G6" s="232"/>
      <c r="H6" s="232"/>
      <c r="I6" s="232"/>
      <c r="J6" s="232"/>
      <c r="K6" s="232"/>
      <c r="L6" s="232"/>
      <c r="M6" s="232"/>
      <c r="N6" s="232"/>
      <c r="O6" s="232"/>
      <c r="P6" s="232"/>
      <c r="Q6" s="232"/>
      <c r="R6" s="232"/>
      <c r="S6" s="232"/>
    </row>
    <row r="7" spans="1:19" s="469" customFormat="1" ht="40.5" customHeight="1" thickBot="1" x14ac:dyDescent="0.3">
      <c r="A7" s="296" t="s">
        <v>96</v>
      </c>
      <c r="B7" s="296"/>
      <c r="C7" s="296"/>
      <c r="D7" s="6" t="str">
        <f>E1_LST!B3</f>
        <v>EKONOMIA</v>
      </c>
      <c r="E7" s="6" t="str">
        <f>E1_LST!B4</f>
        <v>I stopnia</v>
      </c>
      <c r="F7" s="180" t="s">
        <v>97</v>
      </c>
      <c r="G7" s="40" t="str">
        <f>'M (2)'!G6</f>
        <v>I</v>
      </c>
      <c r="H7" s="180" t="s">
        <v>99</v>
      </c>
      <c r="I7" s="40">
        <f>'M (2)'!I6</f>
        <v>2</v>
      </c>
      <c r="J7" s="234" t="s">
        <v>384</v>
      </c>
      <c r="K7" s="235"/>
      <c r="L7" s="482" t="s">
        <v>100</v>
      </c>
      <c r="M7" s="483"/>
      <c r="N7" s="7" t="s">
        <v>101</v>
      </c>
      <c r="O7" s="398" t="s">
        <v>102</v>
      </c>
      <c r="P7" s="398"/>
      <c r="Q7" s="306" t="s">
        <v>103</v>
      </c>
      <c r="R7" s="306"/>
      <c r="S7" s="45">
        <f>E1_LST!G17</f>
        <v>18</v>
      </c>
    </row>
    <row r="8" spans="1:19" ht="10.15" customHeight="1" thickBot="1" x14ac:dyDescent="0.3">
      <c r="A8" s="347"/>
      <c r="B8" s="347"/>
      <c r="C8" s="347"/>
      <c r="D8" s="347"/>
      <c r="E8" s="347"/>
      <c r="F8" s="347"/>
      <c r="G8" s="347"/>
      <c r="H8" s="347"/>
      <c r="I8" s="347"/>
      <c r="J8" s="347"/>
      <c r="K8" s="347"/>
      <c r="L8" s="347"/>
      <c r="M8" s="347"/>
      <c r="N8" s="347"/>
      <c r="O8" s="347"/>
      <c r="P8" s="347"/>
      <c r="Q8" s="347"/>
      <c r="R8" s="347"/>
      <c r="S8" s="34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9" t="s">
        <v>107</v>
      </c>
      <c r="B10" s="240"/>
      <c r="C10" s="240"/>
      <c r="D10" s="240"/>
      <c r="E10" s="240"/>
      <c r="F10" s="240"/>
      <c r="G10" s="240"/>
      <c r="H10" s="240"/>
      <c r="I10" s="240"/>
      <c r="J10" s="240"/>
      <c r="K10" s="240"/>
      <c r="L10" s="240"/>
      <c r="M10" s="240"/>
      <c r="N10" s="240"/>
      <c r="O10" s="240"/>
      <c r="P10" s="240"/>
      <c r="Q10" s="240"/>
      <c r="R10" s="240"/>
      <c r="S10" s="241"/>
    </row>
    <row r="11" spans="1:19" ht="15" customHeight="1" x14ac:dyDescent="0.25">
      <c r="A11" s="484" t="s">
        <v>113</v>
      </c>
      <c r="B11" s="485" t="s">
        <v>114</v>
      </c>
      <c r="C11" s="486"/>
      <c r="D11" s="486"/>
      <c r="E11" s="486"/>
      <c r="F11" s="486"/>
      <c r="G11" s="486"/>
      <c r="H11" s="486"/>
      <c r="I11" s="486"/>
      <c r="J11" s="486"/>
      <c r="K11" s="486"/>
      <c r="L11" s="486"/>
      <c r="M11" s="487"/>
      <c r="N11" s="488" t="s">
        <v>115</v>
      </c>
      <c r="O11" s="489"/>
      <c r="P11" s="489"/>
      <c r="Q11" s="489"/>
      <c r="R11" s="489"/>
      <c r="S11" s="490"/>
    </row>
    <row r="12" spans="1:19" ht="15" customHeight="1" x14ac:dyDescent="0.25">
      <c r="A12" s="484"/>
      <c r="B12" s="491"/>
      <c r="C12" s="492"/>
      <c r="D12" s="492"/>
      <c r="E12" s="492"/>
      <c r="F12" s="492"/>
      <c r="G12" s="492"/>
      <c r="H12" s="492"/>
      <c r="I12" s="492"/>
      <c r="J12" s="492"/>
      <c r="K12" s="492"/>
      <c r="L12" s="492"/>
      <c r="M12" s="493"/>
      <c r="N12" s="494"/>
      <c r="O12" s="495"/>
      <c r="P12" s="495"/>
      <c r="Q12" s="495"/>
      <c r="R12" s="495"/>
      <c r="S12" s="496"/>
    </row>
    <row r="13" spans="1:19" ht="20.100000000000001" customHeight="1" thickBot="1" x14ac:dyDescent="0.3">
      <c r="A13" s="497"/>
      <c r="B13" s="498" t="s">
        <v>461</v>
      </c>
      <c r="C13" s="499"/>
      <c r="D13" s="499"/>
      <c r="E13" s="499"/>
      <c r="F13" s="499"/>
      <c r="G13" s="499"/>
      <c r="H13" s="499"/>
      <c r="I13" s="499"/>
      <c r="J13" s="499"/>
      <c r="K13" s="499"/>
      <c r="L13" s="499"/>
      <c r="M13" s="500"/>
      <c r="N13" s="182"/>
      <c r="O13" s="127" t="s">
        <v>451</v>
      </c>
      <c r="P13" s="128"/>
      <c r="Q13" s="128"/>
      <c r="R13" s="128"/>
      <c r="S13" s="183"/>
    </row>
    <row r="14" spans="1:19" ht="15" customHeight="1" x14ac:dyDescent="0.25">
      <c r="A14" s="300" t="s">
        <v>116</v>
      </c>
      <c r="B14" s="501" t="s">
        <v>752</v>
      </c>
      <c r="C14" s="502"/>
      <c r="D14" s="502"/>
      <c r="E14" s="502"/>
      <c r="F14" s="502"/>
      <c r="G14" s="502"/>
      <c r="H14" s="502"/>
      <c r="I14" s="502"/>
      <c r="J14" s="502"/>
      <c r="K14" s="502"/>
      <c r="L14" s="502"/>
      <c r="M14" s="503"/>
      <c r="N14" s="504" t="s">
        <v>298</v>
      </c>
      <c r="O14" s="505"/>
      <c r="P14" s="505"/>
      <c r="Q14" s="505"/>
      <c r="R14" s="505"/>
      <c r="S14" s="506"/>
    </row>
    <row r="15" spans="1:19" ht="15" customHeight="1" x14ac:dyDescent="0.25">
      <c r="A15" s="301"/>
      <c r="B15" s="507"/>
      <c r="C15" s="508"/>
      <c r="D15" s="508"/>
      <c r="E15" s="508"/>
      <c r="F15" s="508"/>
      <c r="G15" s="508"/>
      <c r="H15" s="508"/>
      <c r="I15" s="508"/>
      <c r="J15" s="508"/>
      <c r="K15" s="508"/>
      <c r="L15" s="508"/>
      <c r="M15" s="509"/>
      <c r="N15" s="510" t="s">
        <v>306</v>
      </c>
      <c r="O15" s="511"/>
      <c r="P15" s="511"/>
      <c r="Q15" s="511"/>
      <c r="R15" s="511"/>
      <c r="S15" s="512"/>
    </row>
    <row r="16" spans="1:19" ht="15" customHeight="1" x14ac:dyDescent="0.25">
      <c r="A16" s="301"/>
      <c r="B16" s="507"/>
      <c r="C16" s="508"/>
      <c r="D16" s="508"/>
      <c r="E16" s="508"/>
      <c r="F16" s="508"/>
      <c r="G16" s="508"/>
      <c r="H16" s="508"/>
      <c r="I16" s="508"/>
      <c r="J16" s="508"/>
      <c r="K16" s="508"/>
      <c r="L16" s="508"/>
      <c r="M16" s="509"/>
      <c r="N16" s="510"/>
      <c r="O16" s="511"/>
      <c r="P16" s="511"/>
      <c r="Q16" s="511"/>
      <c r="R16" s="511"/>
      <c r="S16" s="512"/>
    </row>
    <row r="17" spans="1:19" ht="15" customHeight="1" x14ac:dyDescent="0.25">
      <c r="A17" s="301"/>
      <c r="B17" s="507"/>
      <c r="C17" s="508"/>
      <c r="D17" s="508"/>
      <c r="E17" s="508"/>
      <c r="F17" s="508"/>
      <c r="G17" s="508"/>
      <c r="H17" s="508"/>
      <c r="I17" s="508"/>
      <c r="J17" s="508"/>
      <c r="K17" s="508"/>
      <c r="L17" s="508"/>
      <c r="M17" s="509"/>
      <c r="N17" s="510"/>
      <c r="O17" s="511"/>
      <c r="P17" s="511"/>
      <c r="Q17" s="511"/>
      <c r="R17" s="511"/>
      <c r="S17" s="512"/>
    </row>
    <row r="18" spans="1:19" ht="15" customHeight="1" x14ac:dyDescent="0.25">
      <c r="A18" s="301"/>
      <c r="B18" s="513"/>
      <c r="C18" s="514"/>
      <c r="D18" s="514"/>
      <c r="E18" s="514"/>
      <c r="F18" s="514"/>
      <c r="G18" s="514"/>
      <c r="H18" s="514"/>
      <c r="I18" s="514"/>
      <c r="J18" s="514"/>
      <c r="K18" s="514"/>
      <c r="L18" s="514"/>
      <c r="M18" s="515"/>
      <c r="N18" s="516"/>
      <c r="O18" s="517"/>
      <c r="P18" s="517"/>
      <c r="Q18" s="517"/>
      <c r="R18" s="517"/>
      <c r="S18" s="518"/>
    </row>
    <row r="19" spans="1:19" ht="15" customHeight="1" x14ac:dyDescent="0.25">
      <c r="A19" s="301"/>
      <c r="B19" s="519" t="s">
        <v>753</v>
      </c>
      <c r="C19" s="520"/>
      <c r="D19" s="520"/>
      <c r="E19" s="520"/>
      <c r="F19" s="520"/>
      <c r="G19" s="520"/>
      <c r="H19" s="520"/>
      <c r="I19" s="520"/>
      <c r="J19" s="520"/>
      <c r="K19" s="520"/>
      <c r="L19" s="520"/>
      <c r="M19" s="521"/>
      <c r="N19" s="522" t="s">
        <v>298</v>
      </c>
      <c r="O19" s="523"/>
      <c r="P19" s="523"/>
      <c r="Q19" s="523"/>
      <c r="R19" s="523"/>
      <c r="S19" s="524"/>
    </row>
    <row r="20" spans="1:19" ht="15" customHeight="1" x14ac:dyDescent="0.25">
      <c r="A20" s="301"/>
      <c r="B20" s="507"/>
      <c r="C20" s="508"/>
      <c r="D20" s="508"/>
      <c r="E20" s="508"/>
      <c r="F20" s="508"/>
      <c r="G20" s="508"/>
      <c r="H20" s="508"/>
      <c r="I20" s="508"/>
      <c r="J20" s="508"/>
      <c r="K20" s="508"/>
      <c r="L20" s="508"/>
      <c r="M20" s="509"/>
      <c r="N20" s="510" t="s">
        <v>306</v>
      </c>
      <c r="O20" s="511"/>
      <c r="P20" s="511"/>
      <c r="Q20" s="511"/>
      <c r="R20" s="511"/>
      <c r="S20" s="512"/>
    </row>
    <row r="21" spans="1:19" ht="15" customHeight="1" x14ac:dyDescent="0.25">
      <c r="A21" s="301"/>
      <c r="B21" s="507"/>
      <c r="C21" s="508"/>
      <c r="D21" s="508"/>
      <c r="E21" s="508"/>
      <c r="F21" s="508"/>
      <c r="G21" s="508"/>
      <c r="H21" s="508"/>
      <c r="I21" s="508"/>
      <c r="J21" s="508"/>
      <c r="K21" s="508"/>
      <c r="L21" s="508"/>
      <c r="M21" s="509"/>
      <c r="N21" s="510" t="s">
        <v>307</v>
      </c>
      <c r="O21" s="511"/>
      <c r="P21" s="511"/>
      <c r="Q21" s="511"/>
      <c r="R21" s="511"/>
      <c r="S21" s="512"/>
    </row>
    <row r="22" spans="1:19" ht="15" customHeight="1" x14ac:dyDescent="0.25">
      <c r="A22" s="301"/>
      <c r="B22" s="507"/>
      <c r="C22" s="508"/>
      <c r="D22" s="508"/>
      <c r="E22" s="508"/>
      <c r="F22" s="508"/>
      <c r="G22" s="508"/>
      <c r="H22" s="508"/>
      <c r="I22" s="508"/>
      <c r="J22" s="508"/>
      <c r="K22" s="508"/>
      <c r="L22" s="508"/>
      <c r="M22" s="509"/>
      <c r="N22" s="510"/>
      <c r="O22" s="511"/>
      <c r="P22" s="511"/>
      <c r="Q22" s="511"/>
      <c r="R22" s="511"/>
      <c r="S22" s="512"/>
    </row>
    <row r="23" spans="1:19" ht="15" customHeight="1" x14ac:dyDescent="0.25">
      <c r="A23" s="301"/>
      <c r="B23" s="513"/>
      <c r="C23" s="514"/>
      <c r="D23" s="514"/>
      <c r="E23" s="514"/>
      <c r="F23" s="514"/>
      <c r="G23" s="514"/>
      <c r="H23" s="514"/>
      <c r="I23" s="514"/>
      <c r="J23" s="514"/>
      <c r="K23" s="514"/>
      <c r="L23" s="514"/>
      <c r="M23" s="515"/>
      <c r="N23" s="516"/>
      <c r="O23" s="517"/>
      <c r="P23" s="517"/>
      <c r="Q23" s="517"/>
      <c r="R23" s="517"/>
      <c r="S23" s="518"/>
    </row>
    <row r="24" spans="1:19" ht="15" customHeight="1" x14ac:dyDescent="0.25">
      <c r="A24" s="301"/>
      <c r="B24" s="519" t="s">
        <v>561</v>
      </c>
      <c r="C24" s="520"/>
      <c r="D24" s="520"/>
      <c r="E24" s="520"/>
      <c r="F24" s="520"/>
      <c r="G24" s="520"/>
      <c r="H24" s="520"/>
      <c r="I24" s="520"/>
      <c r="J24" s="520"/>
      <c r="K24" s="520"/>
      <c r="L24" s="520"/>
      <c r="M24" s="521"/>
      <c r="N24" s="522" t="s">
        <v>306</v>
      </c>
      <c r="O24" s="523"/>
      <c r="P24" s="523"/>
      <c r="Q24" s="523"/>
      <c r="R24" s="523"/>
      <c r="S24" s="524"/>
    </row>
    <row r="25" spans="1:19" ht="15" customHeight="1" x14ac:dyDescent="0.25">
      <c r="A25" s="301"/>
      <c r="B25" s="507"/>
      <c r="C25" s="508"/>
      <c r="D25" s="508"/>
      <c r="E25" s="508"/>
      <c r="F25" s="508"/>
      <c r="G25" s="508"/>
      <c r="H25" s="508"/>
      <c r="I25" s="508"/>
      <c r="J25" s="508"/>
      <c r="K25" s="508"/>
      <c r="L25" s="508"/>
      <c r="M25" s="509"/>
      <c r="N25" s="510"/>
      <c r="O25" s="511"/>
      <c r="P25" s="511"/>
      <c r="Q25" s="511"/>
      <c r="R25" s="511"/>
      <c r="S25" s="512"/>
    </row>
    <row r="26" spans="1:19" ht="15" customHeight="1" x14ac:dyDescent="0.25">
      <c r="A26" s="301"/>
      <c r="B26" s="507"/>
      <c r="C26" s="508"/>
      <c r="D26" s="508"/>
      <c r="E26" s="508"/>
      <c r="F26" s="508"/>
      <c r="G26" s="508"/>
      <c r="H26" s="508"/>
      <c r="I26" s="508"/>
      <c r="J26" s="508"/>
      <c r="K26" s="508"/>
      <c r="L26" s="508"/>
      <c r="M26" s="509"/>
      <c r="N26" s="510"/>
      <c r="O26" s="511"/>
      <c r="P26" s="511"/>
      <c r="Q26" s="511"/>
      <c r="R26" s="511"/>
      <c r="S26" s="512"/>
    </row>
    <row r="27" spans="1:19" ht="15" customHeight="1" x14ac:dyDescent="0.25">
      <c r="A27" s="301"/>
      <c r="B27" s="507"/>
      <c r="C27" s="508"/>
      <c r="D27" s="508"/>
      <c r="E27" s="508"/>
      <c r="F27" s="508"/>
      <c r="G27" s="508"/>
      <c r="H27" s="508"/>
      <c r="I27" s="508"/>
      <c r="J27" s="508"/>
      <c r="K27" s="508"/>
      <c r="L27" s="508"/>
      <c r="M27" s="509"/>
      <c r="N27" s="510"/>
      <c r="O27" s="511"/>
      <c r="P27" s="511"/>
      <c r="Q27" s="511"/>
      <c r="R27" s="511"/>
      <c r="S27" s="512"/>
    </row>
    <row r="28" spans="1:19" ht="15" customHeight="1" thickBot="1" x14ac:dyDescent="0.3">
      <c r="A28" s="301"/>
      <c r="B28" s="513"/>
      <c r="C28" s="514"/>
      <c r="D28" s="514"/>
      <c r="E28" s="514"/>
      <c r="F28" s="514"/>
      <c r="G28" s="514"/>
      <c r="H28" s="514"/>
      <c r="I28" s="514"/>
      <c r="J28" s="514"/>
      <c r="K28" s="514"/>
      <c r="L28" s="514"/>
      <c r="M28" s="515"/>
      <c r="N28" s="516"/>
      <c r="O28" s="517"/>
      <c r="P28" s="517"/>
      <c r="Q28" s="517"/>
      <c r="R28" s="517"/>
      <c r="S28" s="518"/>
    </row>
    <row r="29" spans="1:19" ht="15" hidden="1" customHeight="1" x14ac:dyDescent="0.25">
      <c r="A29" s="301"/>
      <c r="B29" s="519"/>
      <c r="C29" s="520"/>
      <c r="D29" s="520"/>
      <c r="E29" s="520"/>
      <c r="F29" s="520"/>
      <c r="G29" s="520"/>
      <c r="H29" s="520"/>
      <c r="I29" s="520"/>
      <c r="J29" s="520"/>
      <c r="K29" s="520"/>
      <c r="L29" s="520"/>
      <c r="M29" s="521"/>
      <c r="N29" s="522"/>
      <c r="O29" s="523"/>
      <c r="P29" s="523"/>
      <c r="Q29" s="523"/>
      <c r="R29" s="523"/>
      <c r="S29" s="524"/>
    </row>
    <row r="30" spans="1:19" ht="15" hidden="1" customHeight="1" x14ac:dyDescent="0.25">
      <c r="A30" s="301"/>
      <c r="B30" s="507"/>
      <c r="C30" s="508"/>
      <c r="D30" s="508"/>
      <c r="E30" s="508"/>
      <c r="F30" s="508"/>
      <c r="G30" s="508"/>
      <c r="H30" s="508"/>
      <c r="I30" s="508"/>
      <c r="J30" s="508"/>
      <c r="K30" s="508"/>
      <c r="L30" s="508"/>
      <c r="M30" s="509"/>
      <c r="N30" s="510"/>
      <c r="O30" s="511"/>
      <c r="P30" s="511"/>
      <c r="Q30" s="511"/>
      <c r="R30" s="511"/>
      <c r="S30" s="512"/>
    </row>
    <row r="31" spans="1:19" ht="15" hidden="1" customHeight="1" x14ac:dyDescent="0.25">
      <c r="A31" s="301"/>
      <c r="B31" s="507"/>
      <c r="C31" s="508"/>
      <c r="D31" s="508"/>
      <c r="E31" s="508"/>
      <c r="F31" s="508"/>
      <c r="G31" s="508"/>
      <c r="H31" s="508"/>
      <c r="I31" s="508"/>
      <c r="J31" s="508"/>
      <c r="K31" s="508"/>
      <c r="L31" s="508"/>
      <c r="M31" s="509"/>
      <c r="N31" s="510"/>
      <c r="O31" s="511"/>
      <c r="P31" s="511"/>
      <c r="Q31" s="511"/>
      <c r="R31" s="511"/>
      <c r="S31" s="512"/>
    </row>
    <row r="32" spans="1:19" ht="15" hidden="1" customHeight="1" x14ac:dyDescent="0.25">
      <c r="A32" s="301"/>
      <c r="B32" s="507"/>
      <c r="C32" s="508"/>
      <c r="D32" s="508"/>
      <c r="E32" s="508"/>
      <c r="F32" s="508"/>
      <c r="G32" s="508"/>
      <c r="H32" s="508"/>
      <c r="I32" s="508"/>
      <c r="J32" s="508"/>
      <c r="K32" s="508"/>
      <c r="L32" s="508"/>
      <c r="M32" s="509"/>
      <c r="N32" s="510"/>
      <c r="O32" s="511"/>
      <c r="P32" s="511"/>
      <c r="Q32" s="511"/>
      <c r="R32" s="511"/>
      <c r="S32" s="512"/>
    </row>
    <row r="33" spans="1:19" ht="15" hidden="1" customHeight="1" thickBot="1" x14ac:dyDescent="0.3">
      <c r="A33" s="302"/>
      <c r="B33" s="525"/>
      <c r="C33" s="526"/>
      <c r="D33" s="526"/>
      <c r="E33" s="526"/>
      <c r="F33" s="526"/>
      <c r="G33" s="526"/>
      <c r="H33" s="526"/>
      <c r="I33" s="526"/>
      <c r="J33" s="526"/>
      <c r="K33" s="526"/>
      <c r="L33" s="526"/>
      <c r="M33" s="527"/>
      <c r="N33" s="528"/>
      <c r="O33" s="529"/>
      <c r="P33" s="529"/>
      <c r="Q33" s="529"/>
      <c r="R33" s="529"/>
      <c r="S33" s="530"/>
    </row>
    <row r="34" spans="1:19" ht="15" customHeight="1" x14ac:dyDescent="0.25">
      <c r="A34" s="303" t="s">
        <v>117</v>
      </c>
      <c r="B34" s="501" t="s">
        <v>754</v>
      </c>
      <c r="C34" s="502"/>
      <c r="D34" s="502"/>
      <c r="E34" s="502"/>
      <c r="F34" s="502"/>
      <c r="G34" s="502"/>
      <c r="H34" s="502"/>
      <c r="I34" s="502"/>
      <c r="J34" s="502"/>
      <c r="K34" s="502"/>
      <c r="L34" s="502"/>
      <c r="M34" s="503"/>
      <c r="N34" s="504" t="s">
        <v>309</v>
      </c>
      <c r="O34" s="505"/>
      <c r="P34" s="505"/>
      <c r="Q34" s="505"/>
      <c r="R34" s="505"/>
      <c r="S34" s="506"/>
    </row>
    <row r="35" spans="1:19" ht="15" customHeight="1" x14ac:dyDescent="0.25">
      <c r="A35" s="304"/>
      <c r="B35" s="507"/>
      <c r="C35" s="508"/>
      <c r="D35" s="508"/>
      <c r="E35" s="508"/>
      <c r="F35" s="508"/>
      <c r="G35" s="508"/>
      <c r="H35" s="508"/>
      <c r="I35" s="508"/>
      <c r="J35" s="508"/>
      <c r="K35" s="508"/>
      <c r="L35" s="508"/>
      <c r="M35" s="509"/>
      <c r="N35" s="510" t="s">
        <v>315</v>
      </c>
      <c r="O35" s="511"/>
      <c r="P35" s="511"/>
      <c r="Q35" s="511"/>
      <c r="R35" s="511"/>
      <c r="S35" s="512"/>
    </row>
    <row r="36" spans="1:19" ht="15" customHeight="1" x14ac:dyDescent="0.25">
      <c r="A36" s="304"/>
      <c r="B36" s="507"/>
      <c r="C36" s="508"/>
      <c r="D36" s="508"/>
      <c r="E36" s="508"/>
      <c r="F36" s="508"/>
      <c r="G36" s="508"/>
      <c r="H36" s="508"/>
      <c r="I36" s="508"/>
      <c r="J36" s="508"/>
      <c r="K36" s="508"/>
      <c r="L36" s="508"/>
      <c r="M36" s="509"/>
      <c r="N36" s="510"/>
      <c r="O36" s="511"/>
      <c r="P36" s="511"/>
      <c r="Q36" s="511"/>
      <c r="R36" s="511"/>
      <c r="S36" s="512"/>
    </row>
    <row r="37" spans="1:19" ht="15" customHeight="1" x14ac:dyDescent="0.25">
      <c r="A37" s="304"/>
      <c r="B37" s="507"/>
      <c r="C37" s="508"/>
      <c r="D37" s="508"/>
      <c r="E37" s="508"/>
      <c r="F37" s="508"/>
      <c r="G37" s="508"/>
      <c r="H37" s="508"/>
      <c r="I37" s="508"/>
      <c r="J37" s="508"/>
      <c r="K37" s="508"/>
      <c r="L37" s="508"/>
      <c r="M37" s="509"/>
      <c r="N37" s="510"/>
      <c r="O37" s="511"/>
      <c r="P37" s="511"/>
      <c r="Q37" s="511"/>
      <c r="R37" s="511"/>
      <c r="S37" s="512"/>
    </row>
    <row r="38" spans="1:19" ht="15" customHeight="1" x14ac:dyDescent="0.25">
      <c r="A38" s="304"/>
      <c r="B38" s="513"/>
      <c r="C38" s="514"/>
      <c r="D38" s="514"/>
      <c r="E38" s="514"/>
      <c r="F38" s="514"/>
      <c r="G38" s="514"/>
      <c r="H38" s="514"/>
      <c r="I38" s="514"/>
      <c r="J38" s="514"/>
      <c r="K38" s="514"/>
      <c r="L38" s="514"/>
      <c r="M38" s="515"/>
      <c r="N38" s="516"/>
      <c r="O38" s="517"/>
      <c r="P38" s="517"/>
      <c r="Q38" s="517"/>
      <c r="R38" s="517"/>
      <c r="S38" s="518"/>
    </row>
    <row r="39" spans="1:19" ht="15" customHeight="1" x14ac:dyDescent="0.25">
      <c r="A39" s="304"/>
      <c r="B39" s="519" t="s">
        <v>566</v>
      </c>
      <c r="C39" s="520"/>
      <c r="D39" s="520"/>
      <c r="E39" s="520"/>
      <c r="F39" s="520"/>
      <c r="G39" s="520"/>
      <c r="H39" s="520"/>
      <c r="I39" s="520"/>
      <c r="J39" s="520"/>
      <c r="K39" s="520"/>
      <c r="L39" s="520"/>
      <c r="M39" s="521"/>
      <c r="N39" s="522" t="s">
        <v>309</v>
      </c>
      <c r="O39" s="523"/>
      <c r="P39" s="523"/>
      <c r="Q39" s="523"/>
      <c r="R39" s="523"/>
      <c r="S39" s="524"/>
    </row>
    <row r="40" spans="1:19" ht="15" customHeight="1" x14ac:dyDescent="0.25">
      <c r="A40" s="304"/>
      <c r="B40" s="507"/>
      <c r="C40" s="508"/>
      <c r="D40" s="508"/>
      <c r="E40" s="508"/>
      <c r="F40" s="508"/>
      <c r="G40" s="508"/>
      <c r="H40" s="508"/>
      <c r="I40" s="508"/>
      <c r="J40" s="508"/>
      <c r="K40" s="508"/>
      <c r="L40" s="508"/>
      <c r="M40" s="509"/>
      <c r="N40" s="510" t="s">
        <v>317</v>
      </c>
      <c r="O40" s="511"/>
      <c r="P40" s="511"/>
      <c r="Q40" s="511"/>
      <c r="R40" s="511"/>
      <c r="S40" s="512"/>
    </row>
    <row r="41" spans="1:19" ht="15" customHeight="1" x14ac:dyDescent="0.25">
      <c r="A41" s="304"/>
      <c r="B41" s="507"/>
      <c r="C41" s="508"/>
      <c r="D41" s="508"/>
      <c r="E41" s="508"/>
      <c r="F41" s="508"/>
      <c r="G41" s="508"/>
      <c r="H41" s="508"/>
      <c r="I41" s="508"/>
      <c r="J41" s="508"/>
      <c r="K41" s="508"/>
      <c r="L41" s="508"/>
      <c r="M41" s="509"/>
      <c r="N41" s="510"/>
      <c r="O41" s="511"/>
      <c r="P41" s="511"/>
      <c r="Q41" s="511"/>
      <c r="R41" s="511"/>
      <c r="S41" s="512"/>
    </row>
    <row r="42" spans="1:19" ht="15" customHeight="1" x14ac:dyDescent="0.25">
      <c r="A42" s="304"/>
      <c r="B42" s="507"/>
      <c r="C42" s="508"/>
      <c r="D42" s="508"/>
      <c r="E42" s="508"/>
      <c r="F42" s="508"/>
      <c r="G42" s="508"/>
      <c r="H42" s="508"/>
      <c r="I42" s="508"/>
      <c r="J42" s="508"/>
      <c r="K42" s="508"/>
      <c r="L42" s="508"/>
      <c r="M42" s="509"/>
      <c r="N42" s="510"/>
      <c r="O42" s="511"/>
      <c r="P42" s="511"/>
      <c r="Q42" s="511"/>
      <c r="R42" s="511"/>
      <c r="S42" s="512"/>
    </row>
    <row r="43" spans="1:19" ht="15" customHeight="1" x14ac:dyDescent="0.25">
      <c r="A43" s="304"/>
      <c r="B43" s="513"/>
      <c r="C43" s="514"/>
      <c r="D43" s="514"/>
      <c r="E43" s="514"/>
      <c r="F43" s="514"/>
      <c r="G43" s="514"/>
      <c r="H43" s="514"/>
      <c r="I43" s="514"/>
      <c r="J43" s="514"/>
      <c r="K43" s="514"/>
      <c r="L43" s="514"/>
      <c r="M43" s="515"/>
      <c r="N43" s="516"/>
      <c r="O43" s="517"/>
      <c r="P43" s="517"/>
      <c r="Q43" s="517"/>
      <c r="R43" s="517"/>
      <c r="S43" s="518"/>
    </row>
    <row r="44" spans="1:19" ht="15" customHeight="1" x14ac:dyDescent="0.25">
      <c r="A44" s="304"/>
      <c r="B44" s="519" t="s">
        <v>755</v>
      </c>
      <c r="C44" s="520"/>
      <c r="D44" s="520"/>
      <c r="E44" s="520"/>
      <c r="F44" s="520"/>
      <c r="G44" s="520"/>
      <c r="H44" s="520"/>
      <c r="I44" s="520"/>
      <c r="J44" s="520"/>
      <c r="K44" s="520"/>
      <c r="L44" s="520"/>
      <c r="M44" s="521"/>
      <c r="N44" s="522" t="s">
        <v>309</v>
      </c>
      <c r="O44" s="523"/>
      <c r="P44" s="523"/>
      <c r="Q44" s="523"/>
      <c r="R44" s="523"/>
      <c r="S44" s="524"/>
    </row>
    <row r="45" spans="1:19" ht="15" customHeight="1" x14ac:dyDescent="0.25">
      <c r="A45" s="304"/>
      <c r="B45" s="507"/>
      <c r="C45" s="508"/>
      <c r="D45" s="508"/>
      <c r="E45" s="508"/>
      <c r="F45" s="508"/>
      <c r="G45" s="508"/>
      <c r="H45" s="508"/>
      <c r="I45" s="508"/>
      <c r="J45" s="508"/>
      <c r="K45" s="508"/>
      <c r="L45" s="508"/>
      <c r="M45" s="509"/>
      <c r="N45" s="510"/>
      <c r="O45" s="511"/>
      <c r="P45" s="511"/>
      <c r="Q45" s="511"/>
      <c r="R45" s="511"/>
      <c r="S45" s="512"/>
    </row>
    <row r="46" spans="1:19" ht="15" customHeight="1" x14ac:dyDescent="0.25">
      <c r="A46" s="304"/>
      <c r="B46" s="507"/>
      <c r="C46" s="508"/>
      <c r="D46" s="508"/>
      <c r="E46" s="508"/>
      <c r="F46" s="508"/>
      <c r="G46" s="508"/>
      <c r="H46" s="508"/>
      <c r="I46" s="508"/>
      <c r="J46" s="508"/>
      <c r="K46" s="508"/>
      <c r="L46" s="508"/>
      <c r="M46" s="509"/>
      <c r="N46" s="510"/>
      <c r="O46" s="511"/>
      <c r="P46" s="511"/>
      <c r="Q46" s="511"/>
      <c r="R46" s="511"/>
      <c r="S46" s="512"/>
    </row>
    <row r="47" spans="1:19" ht="15" customHeight="1" x14ac:dyDescent="0.25">
      <c r="A47" s="304"/>
      <c r="B47" s="507"/>
      <c r="C47" s="508"/>
      <c r="D47" s="508"/>
      <c r="E47" s="508"/>
      <c r="F47" s="508"/>
      <c r="G47" s="508"/>
      <c r="H47" s="508"/>
      <c r="I47" s="508"/>
      <c r="J47" s="508"/>
      <c r="K47" s="508"/>
      <c r="L47" s="508"/>
      <c r="M47" s="509"/>
      <c r="N47" s="510"/>
      <c r="O47" s="511"/>
      <c r="P47" s="511"/>
      <c r="Q47" s="511"/>
      <c r="R47" s="511"/>
      <c r="S47" s="512"/>
    </row>
    <row r="48" spans="1:19" ht="15" customHeight="1" x14ac:dyDescent="0.25">
      <c r="A48" s="304"/>
      <c r="B48" s="513"/>
      <c r="C48" s="514"/>
      <c r="D48" s="514"/>
      <c r="E48" s="514"/>
      <c r="F48" s="514"/>
      <c r="G48" s="514"/>
      <c r="H48" s="514"/>
      <c r="I48" s="514"/>
      <c r="J48" s="514"/>
      <c r="K48" s="514"/>
      <c r="L48" s="514"/>
      <c r="M48" s="515"/>
      <c r="N48" s="516"/>
      <c r="O48" s="517"/>
      <c r="P48" s="517"/>
      <c r="Q48" s="517"/>
      <c r="R48" s="517"/>
      <c r="S48" s="518"/>
    </row>
    <row r="49" spans="1:19" ht="15" customHeight="1" x14ac:dyDescent="0.25">
      <c r="A49" s="304"/>
      <c r="B49" s="519" t="s">
        <v>756</v>
      </c>
      <c r="C49" s="520"/>
      <c r="D49" s="520"/>
      <c r="E49" s="520"/>
      <c r="F49" s="520"/>
      <c r="G49" s="520"/>
      <c r="H49" s="520"/>
      <c r="I49" s="520"/>
      <c r="J49" s="520"/>
      <c r="K49" s="520"/>
      <c r="L49" s="520"/>
      <c r="M49" s="521"/>
      <c r="N49" s="522" t="s">
        <v>317</v>
      </c>
      <c r="O49" s="523"/>
      <c r="P49" s="523"/>
      <c r="Q49" s="523"/>
      <c r="R49" s="523"/>
      <c r="S49" s="524"/>
    </row>
    <row r="50" spans="1:19" ht="15" customHeight="1" x14ac:dyDescent="0.25">
      <c r="A50" s="304"/>
      <c r="B50" s="507"/>
      <c r="C50" s="508"/>
      <c r="D50" s="508"/>
      <c r="E50" s="508"/>
      <c r="F50" s="508"/>
      <c r="G50" s="508"/>
      <c r="H50" s="508"/>
      <c r="I50" s="508"/>
      <c r="J50" s="508"/>
      <c r="K50" s="508"/>
      <c r="L50" s="508"/>
      <c r="M50" s="509"/>
      <c r="N50" s="510"/>
      <c r="O50" s="511"/>
      <c r="P50" s="511"/>
      <c r="Q50" s="511"/>
      <c r="R50" s="511"/>
      <c r="S50" s="512"/>
    </row>
    <row r="51" spans="1:19" ht="15" customHeight="1" x14ac:dyDescent="0.25">
      <c r="A51" s="304"/>
      <c r="B51" s="507"/>
      <c r="C51" s="508"/>
      <c r="D51" s="508"/>
      <c r="E51" s="508"/>
      <c r="F51" s="508"/>
      <c r="G51" s="508"/>
      <c r="H51" s="508"/>
      <c r="I51" s="508"/>
      <c r="J51" s="508"/>
      <c r="K51" s="508"/>
      <c r="L51" s="508"/>
      <c r="M51" s="509"/>
      <c r="N51" s="510"/>
      <c r="O51" s="511"/>
      <c r="P51" s="511"/>
      <c r="Q51" s="511"/>
      <c r="R51" s="511"/>
      <c r="S51" s="512"/>
    </row>
    <row r="52" spans="1:19" ht="15" customHeight="1" x14ac:dyDescent="0.25">
      <c r="A52" s="304"/>
      <c r="B52" s="507"/>
      <c r="C52" s="508"/>
      <c r="D52" s="508"/>
      <c r="E52" s="508"/>
      <c r="F52" s="508"/>
      <c r="G52" s="508"/>
      <c r="H52" s="508"/>
      <c r="I52" s="508"/>
      <c r="J52" s="508"/>
      <c r="K52" s="508"/>
      <c r="L52" s="508"/>
      <c r="M52" s="509"/>
      <c r="N52" s="510"/>
      <c r="O52" s="511"/>
      <c r="P52" s="511"/>
      <c r="Q52" s="511"/>
      <c r="R52" s="511"/>
      <c r="S52" s="512"/>
    </row>
    <row r="53" spans="1:19" ht="15" customHeight="1" thickBot="1" x14ac:dyDescent="0.3">
      <c r="A53" s="305"/>
      <c r="B53" s="525"/>
      <c r="C53" s="526"/>
      <c r="D53" s="526"/>
      <c r="E53" s="526"/>
      <c r="F53" s="526"/>
      <c r="G53" s="526"/>
      <c r="H53" s="526"/>
      <c r="I53" s="526"/>
      <c r="J53" s="526"/>
      <c r="K53" s="526"/>
      <c r="L53" s="526"/>
      <c r="M53" s="527"/>
      <c r="N53" s="528"/>
      <c r="O53" s="529"/>
      <c r="P53" s="529"/>
      <c r="Q53" s="529"/>
      <c r="R53" s="529"/>
      <c r="S53" s="530"/>
    </row>
    <row r="54" spans="1:19" ht="15" customHeight="1" x14ac:dyDescent="0.25">
      <c r="A54" s="394" t="s">
        <v>118</v>
      </c>
      <c r="B54" s="507" t="s">
        <v>569</v>
      </c>
      <c r="C54" s="508"/>
      <c r="D54" s="508"/>
      <c r="E54" s="508"/>
      <c r="F54" s="508"/>
      <c r="G54" s="508"/>
      <c r="H54" s="508"/>
      <c r="I54" s="508"/>
      <c r="J54" s="508"/>
      <c r="K54" s="508"/>
      <c r="L54" s="508"/>
      <c r="M54" s="509"/>
      <c r="N54" s="504" t="s">
        <v>325</v>
      </c>
      <c r="O54" s="505"/>
      <c r="P54" s="505"/>
      <c r="Q54" s="505"/>
      <c r="R54" s="505"/>
      <c r="S54" s="506"/>
    </row>
    <row r="55" spans="1:19" ht="15" customHeight="1" x14ac:dyDescent="0.25">
      <c r="A55" s="301"/>
      <c r="B55" s="507"/>
      <c r="C55" s="508"/>
      <c r="D55" s="508"/>
      <c r="E55" s="508"/>
      <c r="F55" s="508"/>
      <c r="G55" s="508"/>
      <c r="H55" s="508"/>
      <c r="I55" s="508"/>
      <c r="J55" s="508"/>
      <c r="K55" s="508"/>
      <c r="L55" s="508"/>
      <c r="M55" s="509"/>
      <c r="N55" s="510" t="s">
        <v>326</v>
      </c>
      <c r="O55" s="511"/>
      <c r="P55" s="511"/>
      <c r="Q55" s="511"/>
      <c r="R55" s="511"/>
      <c r="S55" s="512"/>
    </row>
    <row r="56" spans="1:19" ht="15" customHeight="1" x14ac:dyDescent="0.25">
      <c r="A56" s="301"/>
      <c r="B56" s="507"/>
      <c r="C56" s="508"/>
      <c r="D56" s="508"/>
      <c r="E56" s="508"/>
      <c r="F56" s="508"/>
      <c r="G56" s="508"/>
      <c r="H56" s="508"/>
      <c r="I56" s="508"/>
      <c r="J56" s="508"/>
      <c r="K56" s="508"/>
      <c r="L56" s="508"/>
      <c r="M56" s="509"/>
      <c r="N56" s="510"/>
      <c r="O56" s="511"/>
      <c r="P56" s="511"/>
      <c r="Q56" s="511"/>
      <c r="R56" s="511"/>
      <c r="S56" s="512"/>
    </row>
    <row r="57" spans="1:19" ht="15" customHeight="1" x14ac:dyDescent="0.25">
      <c r="A57" s="301"/>
      <c r="B57" s="507"/>
      <c r="C57" s="508"/>
      <c r="D57" s="508"/>
      <c r="E57" s="508"/>
      <c r="F57" s="508"/>
      <c r="G57" s="508"/>
      <c r="H57" s="508"/>
      <c r="I57" s="508"/>
      <c r="J57" s="508"/>
      <c r="K57" s="508"/>
      <c r="L57" s="508"/>
      <c r="M57" s="509"/>
      <c r="N57" s="510"/>
      <c r="O57" s="511"/>
      <c r="P57" s="511"/>
      <c r="Q57" s="511"/>
      <c r="R57" s="511"/>
      <c r="S57" s="512"/>
    </row>
    <row r="58" spans="1:19" ht="15" customHeight="1" x14ac:dyDescent="0.25">
      <c r="A58" s="301"/>
      <c r="B58" s="513"/>
      <c r="C58" s="514"/>
      <c r="D58" s="514"/>
      <c r="E58" s="514"/>
      <c r="F58" s="514"/>
      <c r="G58" s="514"/>
      <c r="H58" s="514"/>
      <c r="I58" s="514"/>
      <c r="J58" s="514"/>
      <c r="K58" s="514"/>
      <c r="L58" s="514"/>
      <c r="M58" s="515"/>
      <c r="N58" s="516"/>
      <c r="O58" s="517"/>
      <c r="P58" s="517"/>
      <c r="Q58" s="517"/>
      <c r="R58" s="517"/>
      <c r="S58" s="518"/>
    </row>
    <row r="59" spans="1:19" ht="15" customHeight="1" x14ac:dyDescent="0.25">
      <c r="A59" s="301"/>
      <c r="B59" s="519" t="s">
        <v>570</v>
      </c>
      <c r="C59" s="520"/>
      <c r="D59" s="520"/>
      <c r="E59" s="520"/>
      <c r="F59" s="520"/>
      <c r="G59" s="520"/>
      <c r="H59" s="520"/>
      <c r="I59" s="520"/>
      <c r="J59" s="520"/>
      <c r="K59" s="520"/>
      <c r="L59" s="520"/>
      <c r="M59" s="521"/>
      <c r="N59" s="522" t="s">
        <v>323</v>
      </c>
      <c r="O59" s="523"/>
      <c r="P59" s="523"/>
      <c r="Q59" s="523"/>
      <c r="R59" s="523"/>
      <c r="S59" s="524"/>
    </row>
    <row r="60" spans="1:19" ht="15" customHeight="1" x14ac:dyDescent="0.25">
      <c r="A60" s="301"/>
      <c r="B60" s="507"/>
      <c r="C60" s="508"/>
      <c r="D60" s="508"/>
      <c r="E60" s="508"/>
      <c r="F60" s="508"/>
      <c r="G60" s="508"/>
      <c r="H60" s="508"/>
      <c r="I60" s="508"/>
      <c r="J60" s="508"/>
      <c r="K60" s="508"/>
      <c r="L60" s="508"/>
      <c r="M60" s="509"/>
      <c r="N60" s="510" t="s">
        <v>327</v>
      </c>
      <c r="O60" s="511"/>
      <c r="P60" s="511"/>
      <c r="Q60" s="511"/>
      <c r="R60" s="511"/>
      <c r="S60" s="512"/>
    </row>
    <row r="61" spans="1:19" ht="15" customHeight="1" x14ac:dyDescent="0.25">
      <c r="A61" s="301"/>
      <c r="B61" s="507"/>
      <c r="C61" s="508"/>
      <c r="D61" s="508"/>
      <c r="E61" s="508"/>
      <c r="F61" s="508"/>
      <c r="G61" s="508"/>
      <c r="H61" s="508"/>
      <c r="I61" s="508"/>
      <c r="J61" s="508"/>
      <c r="K61" s="508"/>
      <c r="L61" s="508"/>
      <c r="M61" s="509"/>
      <c r="N61" s="510" t="s">
        <v>324</v>
      </c>
      <c r="O61" s="511"/>
      <c r="P61" s="511"/>
      <c r="Q61" s="511"/>
      <c r="R61" s="511"/>
      <c r="S61" s="512"/>
    </row>
    <row r="62" spans="1:19" ht="15" customHeight="1" x14ac:dyDescent="0.25">
      <c r="A62" s="301"/>
      <c r="B62" s="507"/>
      <c r="C62" s="508"/>
      <c r="D62" s="508"/>
      <c r="E62" s="508"/>
      <c r="F62" s="508"/>
      <c r="G62" s="508"/>
      <c r="H62" s="508"/>
      <c r="I62" s="508"/>
      <c r="J62" s="508"/>
      <c r="K62" s="508"/>
      <c r="L62" s="508"/>
      <c r="M62" s="509"/>
      <c r="N62" s="510" t="s">
        <v>329</v>
      </c>
      <c r="O62" s="511"/>
      <c r="P62" s="511"/>
      <c r="Q62" s="511"/>
      <c r="R62" s="511"/>
      <c r="S62" s="512"/>
    </row>
    <row r="63" spans="1:19" ht="15" customHeight="1" x14ac:dyDescent="0.25">
      <c r="A63" s="301"/>
      <c r="B63" s="513"/>
      <c r="C63" s="514"/>
      <c r="D63" s="514"/>
      <c r="E63" s="514"/>
      <c r="F63" s="514"/>
      <c r="G63" s="514"/>
      <c r="H63" s="514"/>
      <c r="I63" s="514"/>
      <c r="J63" s="514"/>
      <c r="K63" s="514"/>
      <c r="L63" s="514"/>
      <c r="M63" s="515"/>
      <c r="N63" s="516"/>
      <c r="O63" s="517"/>
      <c r="P63" s="517"/>
      <c r="Q63" s="517"/>
      <c r="R63" s="517"/>
      <c r="S63" s="518"/>
    </row>
    <row r="64" spans="1:19" ht="15" customHeight="1" x14ac:dyDescent="0.25">
      <c r="A64" s="301"/>
      <c r="B64" s="519" t="s">
        <v>571</v>
      </c>
      <c r="C64" s="520"/>
      <c r="D64" s="520"/>
      <c r="E64" s="520"/>
      <c r="F64" s="520"/>
      <c r="G64" s="520"/>
      <c r="H64" s="520"/>
      <c r="I64" s="520"/>
      <c r="J64" s="520"/>
      <c r="K64" s="520"/>
      <c r="L64" s="520"/>
      <c r="M64" s="521"/>
      <c r="N64" s="522" t="s">
        <v>325</v>
      </c>
      <c r="O64" s="523"/>
      <c r="P64" s="523"/>
      <c r="Q64" s="523"/>
      <c r="R64" s="523"/>
      <c r="S64" s="524"/>
    </row>
    <row r="65" spans="1:19" ht="15" customHeight="1" x14ac:dyDescent="0.25">
      <c r="A65" s="301"/>
      <c r="B65" s="507"/>
      <c r="C65" s="508"/>
      <c r="D65" s="508"/>
      <c r="E65" s="508"/>
      <c r="F65" s="508"/>
      <c r="G65" s="508"/>
      <c r="H65" s="508"/>
      <c r="I65" s="508"/>
      <c r="J65" s="508"/>
      <c r="K65" s="508"/>
      <c r="L65" s="508"/>
      <c r="M65" s="509"/>
      <c r="N65" s="510" t="s">
        <v>326</v>
      </c>
      <c r="O65" s="511"/>
      <c r="P65" s="511"/>
      <c r="Q65" s="511"/>
      <c r="R65" s="511"/>
      <c r="S65" s="512"/>
    </row>
    <row r="66" spans="1:19" ht="15" customHeight="1" x14ac:dyDescent="0.25">
      <c r="A66" s="301"/>
      <c r="B66" s="507"/>
      <c r="C66" s="508"/>
      <c r="D66" s="508"/>
      <c r="E66" s="508"/>
      <c r="F66" s="508"/>
      <c r="G66" s="508"/>
      <c r="H66" s="508"/>
      <c r="I66" s="508"/>
      <c r="J66" s="508"/>
      <c r="K66" s="508"/>
      <c r="L66" s="508"/>
      <c r="M66" s="509"/>
      <c r="N66" s="510" t="s">
        <v>327</v>
      </c>
      <c r="O66" s="511"/>
      <c r="P66" s="511"/>
      <c r="Q66" s="511"/>
      <c r="R66" s="511"/>
      <c r="S66" s="512"/>
    </row>
    <row r="67" spans="1:19" ht="15" customHeight="1" x14ac:dyDescent="0.25">
      <c r="A67" s="301"/>
      <c r="B67" s="507"/>
      <c r="C67" s="508"/>
      <c r="D67" s="508"/>
      <c r="E67" s="508"/>
      <c r="F67" s="508"/>
      <c r="G67" s="508"/>
      <c r="H67" s="508"/>
      <c r="I67" s="508"/>
      <c r="J67" s="508"/>
      <c r="K67" s="508"/>
      <c r="L67" s="508"/>
      <c r="M67" s="509"/>
      <c r="N67" s="510" t="s">
        <v>322</v>
      </c>
      <c r="O67" s="511"/>
      <c r="P67" s="511"/>
      <c r="Q67" s="511"/>
      <c r="R67" s="511"/>
      <c r="S67" s="512"/>
    </row>
    <row r="68" spans="1:19" ht="15" customHeight="1" x14ac:dyDescent="0.25">
      <c r="A68" s="301"/>
      <c r="B68" s="513"/>
      <c r="C68" s="514"/>
      <c r="D68" s="514"/>
      <c r="E68" s="514"/>
      <c r="F68" s="514"/>
      <c r="G68" s="514"/>
      <c r="H68" s="514"/>
      <c r="I68" s="514"/>
      <c r="J68" s="514"/>
      <c r="K68" s="514"/>
      <c r="L68" s="514"/>
      <c r="M68" s="515"/>
      <c r="N68" s="516"/>
      <c r="O68" s="517"/>
      <c r="P68" s="517"/>
      <c r="Q68" s="517"/>
      <c r="R68" s="517"/>
      <c r="S68" s="518"/>
    </row>
    <row r="69" spans="1:19" ht="15" customHeight="1" x14ac:dyDescent="0.25">
      <c r="A69" s="395"/>
      <c r="B69" s="396"/>
      <c r="C69" s="396"/>
      <c r="D69" s="396"/>
      <c r="E69" s="396"/>
      <c r="F69" s="396"/>
      <c r="G69" s="396"/>
      <c r="H69" s="396"/>
      <c r="I69" s="396"/>
      <c r="J69" s="396"/>
      <c r="K69" s="396"/>
      <c r="L69" s="396"/>
      <c r="M69" s="396"/>
      <c r="N69" s="396"/>
      <c r="O69" s="396"/>
      <c r="P69" s="396"/>
      <c r="Q69" s="396"/>
      <c r="R69" s="396"/>
      <c r="S69" s="397"/>
    </row>
    <row r="70" spans="1:19" ht="20.100000000000001" customHeight="1" x14ac:dyDescent="0.25">
      <c r="A70" s="239" t="s">
        <v>119</v>
      </c>
      <c r="B70" s="240"/>
      <c r="C70" s="240"/>
      <c r="D70" s="240"/>
      <c r="E70" s="240"/>
      <c r="F70" s="240"/>
      <c r="G70" s="240"/>
      <c r="H70" s="240"/>
      <c r="I70" s="240"/>
      <c r="J70" s="32"/>
      <c r="K70" s="372" t="s">
        <v>120</v>
      </c>
      <c r="L70" s="257"/>
      <c r="M70" s="257"/>
      <c r="N70" s="257"/>
      <c r="O70" s="257"/>
      <c r="P70" s="257"/>
      <c r="Q70" s="257"/>
      <c r="R70" s="257"/>
      <c r="S70" s="258"/>
    </row>
    <row r="71" spans="1:19" ht="15" customHeight="1" x14ac:dyDescent="0.25">
      <c r="A71" s="301" t="s">
        <v>202</v>
      </c>
      <c r="B71" s="351" t="s">
        <v>121</v>
      </c>
      <c r="C71" s="352"/>
      <c r="D71" s="352"/>
      <c r="E71" s="352"/>
      <c r="F71" s="353"/>
      <c r="G71" s="366">
        <f>E1_LST!G17</f>
        <v>18</v>
      </c>
      <c r="H71" s="367"/>
      <c r="I71" s="368"/>
      <c r="J71" s="334"/>
      <c r="K71" s="357" t="s">
        <v>203</v>
      </c>
      <c r="L71" s="360" t="s">
        <v>459</v>
      </c>
      <c r="M71" s="361"/>
      <c r="N71" s="361"/>
      <c r="O71" s="361"/>
      <c r="P71" s="361"/>
      <c r="Q71" s="361"/>
      <c r="R71" s="361"/>
      <c r="S71" s="362"/>
    </row>
    <row r="72" spans="1:19" ht="15" customHeight="1" x14ac:dyDescent="0.25">
      <c r="A72" s="301"/>
      <c r="B72" s="354" t="s">
        <v>123</v>
      </c>
      <c r="C72" s="355"/>
      <c r="D72" s="355"/>
      <c r="E72" s="355"/>
      <c r="F72" s="356"/>
      <c r="G72" s="348">
        <f>SUM(G73:I83)</f>
        <v>18</v>
      </c>
      <c r="H72" s="349"/>
      <c r="I72" s="350"/>
      <c r="J72" s="334"/>
      <c r="K72" s="358"/>
      <c r="L72" s="531" t="s">
        <v>169</v>
      </c>
      <c r="M72" s="532"/>
      <c r="N72" s="532"/>
      <c r="O72" s="532"/>
      <c r="P72" s="532"/>
      <c r="Q72" s="532"/>
      <c r="R72" s="532"/>
      <c r="S72" s="533"/>
    </row>
    <row r="73" spans="1:19" ht="15" customHeight="1" x14ac:dyDescent="0.25">
      <c r="A73" s="301"/>
      <c r="B73" s="336" t="s">
        <v>124</v>
      </c>
      <c r="C73" s="337"/>
      <c r="D73" s="337"/>
      <c r="E73" s="337"/>
      <c r="F73" s="338"/>
      <c r="G73" s="534"/>
      <c r="H73" s="535"/>
      <c r="I73" s="536"/>
      <c r="J73" s="334"/>
      <c r="K73" s="358"/>
      <c r="L73" s="531" t="s">
        <v>177</v>
      </c>
      <c r="M73" s="532"/>
      <c r="N73" s="532"/>
      <c r="O73" s="532"/>
      <c r="P73" s="532"/>
      <c r="Q73" s="532"/>
      <c r="R73" s="532"/>
      <c r="S73" s="533"/>
    </row>
    <row r="74" spans="1:19" ht="15" customHeight="1" x14ac:dyDescent="0.25">
      <c r="A74" s="301"/>
      <c r="B74" s="336" t="s">
        <v>125</v>
      </c>
      <c r="C74" s="337"/>
      <c r="D74" s="337"/>
      <c r="E74" s="337"/>
      <c r="F74" s="338"/>
      <c r="G74" s="534">
        <v>16</v>
      </c>
      <c r="H74" s="535"/>
      <c r="I74" s="536"/>
      <c r="J74" s="334"/>
      <c r="K74" s="358"/>
      <c r="L74" s="531" t="s">
        <v>165</v>
      </c>
      <c r="M74" s="532"/>
      <c r="N74" s="532"/>
      <c r="O74" s="532"/>
      <c r="P74" s="532"/>
      <c r="Q74" s="532"/>
      <c r="R74" s="532"/>
      <c r="S74" s="533"/>
    </row>
    <row r="75" spans="1:19" ht="15" customHeight="1" x14ac:dyDescent="0.25">
      <c r="A75" s="301"/>
      <c r="B75" s="336" t="s">
        <v>126</v>
      </c>
      <c r="C75" s="337"/>
      <c r="D75" s="337"/>
      <c r="E75" s="337"/>
      <c r="F75" s="338"/>
      <c r="G75" s="534"/>
      <c r="H75" s="535"/>
      <c r="I75" s="536"/>
      <c r="J75" s="334"/>
      <c r="K75" s="358"/>
      <c r="L75" s="531"/>
      <c r="M75" s="532"/>
      <c r="N75" s="532"/>
      <c r="O75" s="532"/>
      <c r="P75" s="532"/>
      <c r="Q75" s="532"/>
      <c r="R75" s="532"/>
      <c r="S75" s="533"/>
    </row>
    <row r="76" spans="1:19" ht="15" customHeight="1" x14ac:dyDescent="0.25">
      <c r="A76" s="301"/>
      <c r="B76" s="336" t="s">
        <v>127</v>
      </c>
      <c r="C76" s="337"/>
      <c r="D76" s="337"/>
      <c r="E76" s="337"/>
      <c r="F76" s="338"/>
      <c r="G76" s="534"/>
      <c r="H76" s="535"/>
      <c r="I76" s="536"/>
      <c r="J76" s="334"/>
      <c r="K76" s="358"/>
      <c r="L76" s="531"/>
      <c r="M76" s="532"/>
      <c r="N76" s="532"/>
      <c r="O76" s="532"/>
      <c r="P76" s="532"/>
      <c r="Q76" s="532"/>
      <c r="R76" s="532"/>
      <c r="S76" s="533"/>
    </row>
    <row r="77" spans="1:19" ht="15" customHeight="1" x14ac:dyDescent="0.25">
      <c r="A77" s="301"/>
      <c r="B77" s="336" t="s">
        <v>128</v>
      </c>
      <c r="C77" s="337"/>
      <c r="D77" s="337"/>
      <c r="E77" s="337"/>
      <c r="F77" s="338"/>
      <c r="G77" s="534"/>
      <c r="H77" s="535"/>
      <c r="I77" s="536"/>
      <c r="J77" s="334"/>
      <c r="K77" s="358"/>
      <c r="L77" s="531"/>
      <c r="M77" s="532"/>
      <c r="N77" s="532"/>
      <c r="O77" s="532"/>
      <c r="P77" s="532"/>
      <c r="Q77" s="532"/>
      <c r="R77" s="532"/>
      <c r="S77" s="533"/>
    </row>
    <row r="78" spans="1:19" ht="15" customHeight="1" x14ac:dyDescent="0.25">
      <c r="A78" s="301"/>
      <c r="B78" s="336" t="s">
        <v>129</v>
      </c>
      <c r="C78" s="337"/>
      <c r="D78" s="337"/>
      <c r="E78" s="337"/>
      <c r="F78" s="338"/>
      <c r="G78" s="534"/>
      <c r="H78" s="535"/>
      <c r="I78" s="536"/>
      <c r="J78" s="334"/>
      <c r="K78" s="358"/>
      <c r="L78" s="531"/>
      <c r="M78" s="532"/>
      <c r="N78" s="532"/>
      <c r="O78" s="532"/>
      <c r="P78" s="532"/>
      <c r="Q78" s="532"/>
      <c r="R78" s="532"/>
      <c r="S78" s="533"/>
    </row>
    <row r="79" spans="1:19" ht="15" customHeight="1" x14ac:dyDescent="0.25">
      <c r="A79" s="301"/>
      <c r="B79" s="336" t="s">
        <v>130</v>
      </c>
      <c r="C79" s="337"/>
      <c r="D79" s="337"/>
      <c r="E79" s="337"/>
      <c r="F79" s="338"/>
      <c r="G79" s="534"/>
      <c r="H79" s="535"/>
      <c r="I79" s="536"/>
      <c r="J79" s="334"/>
      <c r="K79" s="359"/>
      <c r="L79" s="531"/>
      <c r="M79" s="532"/>
      <c r="N79" s="532"/>
      <c r="O79" s="532"/>
      <c r="P79" s="532"/>
      <c r="Q79" s="532"/>
      <c r="R79" s="532"/>
      <c r="S79" s="533"/>
    </row>
    <row r="80" spans="1:19" ht="15" customHeight="1" x14ac:dyDescent="0.25">
      <c r="A80" s="301"/>
      <c r="B80" s="336" t="s">
        <v>131</v>
      </c>
      <c r="C80" s="337"/>
      <c r="D80" s="337"/>
      <c r="E80" s="337"/>
      <c r="F80" s="338"/>
      <c r="G80" s="534"/>
      <c r="H80" s="535"/>
      <c r="I80" s="536"/>
      <c r="J80" s="334"/>
      <c r="K80" s="357" t="s">
        <v>204</v>
      </c>
      <c r="L80" s="360" t="s">
        <v>441</v>
      </c>
      <c r="M80" s="361"/>
      <c r="N80" s="361"/>
      <c r="O80" s="361"/>
      <c r="P80" s="361"/>
      <c r="Q80" s="361"/>
      <c r="R80" s="361"/>
      <c r="S80" s="362"/>
    </row>
    <row r="81" spans="1:19" ht="15" customHeight="1" x14ac:dyDescent="0.25">
      <c r="A81" s="301"/>
      <c r="B81" s="336" t="s">
        <v>133</v>
      </c>
      <c r="C81" s="337"/>
      <c r="D81" s="337"/>
      <c r="E81" s="337"/>
      <c r="F81" s="338"/>
      <c r="G81" s="534"/>
      <c r="H81" s="535"/>
      <c r="I81" s="536"/>
      <c r="J81" s="334"/>
      <c r="K81" s="358"/>
      <c r="L81" s="531" t="s">
        <v>160</v>
      </c>
      <c r="M81" s="532"/>
      <c r="N81" s="532"/>
      <c r="O81" s="532"/>
      <c r="P81" s="532"/>
      <c r="Q81" s="532"/>
      <c r="R81" s="532"/>
      <c r="S81" s="533"/>
    </row>
    <row r="82" spans="1:19" ht="15" customHeight="1" x14ac:dyDescent="0.25">
      <c r="A82" s="301"/>
      <c r="B82" s="336" t="s">
        <v>134</v>
      </c>
      <c r="C82" s="337"/>
      <c r="D82" s="337"/>
      <c r="E82" s="337"/>
      <c r="F82" s="338"/>
      <c r="G82" s="534">
        <v>2</v>
      </c>
      <c r="H82" s="535"/>
      <c r="I82" s="536"/>
      <c r="J82" s="334"/>
      <c r="K82" s="358"/>
      <c r="L82" s="531" t="s">
        <v>177</v>
      </c>
      <c r="M82" s="532"/>
      <c r="N82" s="532"/>
      <c r="O82" s="532"/>
      <c r="P82" s="532"/>
      <c r="Q82" s="532"/>
      <c r="R82" s="532"/>
      <c r="S82" s="533"/>
    </row>
    <row r="83" spans="1:19" ht="15" customHeight="1" x14ac:dyDescent="0.25">
      <c r="A83" s="301"/>
      <c r="B83" s="336" t="s">
        <v>135</v>
      </c>
      <c r="C83" s="337"/>
      <c r="D83" s="337"/>
      <c r="E83" s="337"/>
      <c r="F83" s="338"/>
      <c r="G83" s="534"/>
      <c r="H83" s="535"/>
      <c r="I83" s="536"/>
      <c r="J83" s="334"/>
      <c r="K83" s="358"/>
      <c r="L83" s="531" t="s">
        <v>154</v>
      </c>
      <c r="M83" s="532"/>
      <c r="N83" s="532"/>
      <c r="O83" s="532"/>
      <c r="P83" s="532"/>
      <c r="Q83" s="532"/>
      <c r="R83" s="532"/>
      <c r="S83" s="533"/>
    </row>
    <row r="84" spans="1:19" ht="15" customHeight="1" x14ac:dyDescent="0.25">
      <c r="A84" s="301"/>
      <c r="B84" s="369" t="s">
        <v>136</v>
      </c>
      <c r="C84" s="370"/>
      <c r="D84" s="370"/>
      <c r="E84" s="370"/>
      <c r="F84" s="371"/>
      <c r="G84" s="366">
        <f>E1_LST!H17</f>
        <v>57</v>
      </c>
      <c r="H84" s="367"/>
      <c r="I84" s="368"/>
      <c r="J84" s="334"/>
      <c r="K84" s="358"/>
      <c r="L84" s="531"/>
      <c r="M84" s="532"/>
      <c r="N84" s="532"/>
      <c r="O84" s="532"/>
      <c r="P84" s="532"/>
      <c r="Q84" s="532"/>
      <c r="R84" s="532"/>
      <c r="S84" s="533"/>
    </row>
    <row r="85" spans="1:19" ht="15" customHeight="1" x14ac:dyDescent="0.25">
      <c r="A85" s="301"/>
      <c r="B85" s="373" t="s">
        <v>206</v>
      </c>
      <c r="C85" s="374"/>
      <c r="D85" s="374"/>
      <c r="E85" s="374"/>
      <c r="F85" s="375"/>
      <c r="G85" s="348">
        <f>SUM(G84,G71)</f>
        <v>75</v>
      </c>
      <c r="H85" s="349"/>
      <c r="I85" s="350"/>
      <c r="J85" s="335"/>
      <c r="K85" s="359"/>
      <c r="L85" s="531"/>
      <c r="M85" s="532"/>
      <c r="N85" s="532"/>
      <c r="O85" s="532"/>
      <c r="P85" s="532"/>
      <c r="Q85" s="532"/>
      <c r="R85" s="532"/>
      <c r="S85" s="533"/>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331" t="s">
        <v>137</v>
      </c>
      <c r="B87" s="332"/>
      <c r="C87" s="332"/>
      <c r="D87" s="332"/>
      <c r="E87" s="332"/>
      <c r="F87" s="332"/>
      <c r="G87" s="332"/>
      <c r="H87" s="332"/>
      <c r="I87" s="332"/>
      <c r="J87" s="332"/>
      <c r="K87" s="332"/>
      <c r="L87" s="332"/>
      <c r="M87" s="332"/>
      <c r="N87" s="332"/>
      <c r="O87" s="332"/>
      <c r="P87" s="332"/>
      <c r="Q87" s="332"/>
      <c r="R87" s="332"/>
      <c r="S87" s="333"/>
    </row>
    <row r="88" spans="1:19" ht="15" customHeight="1" x14ac:dyDescent="0.25">
      <c r="A88" s="307" t="s">
        <v>201</v>
      </c>
      <c r="B88" s="308" t="s">
        <v>138</v>
      </c>
      <c r="C88" s="309"/>
      <c r="D88" s="309"/>
      <c r="E88" s="310"/>
      <c r="F88" s="308" t="str">
        <f>E1_LST!E17</f>
        <v>zaliczenie</v>
      </c>
      <c r="G88" s="309"/>
      <c r="H88" s="309"/>
      <c r="I88" s="310"/>
      <c r="J88" s="311"/>
      <c r="K88" s="324" t="s">
        <v>139</v>
      </c>
      <c r="L88" s="318" t="s">
        <v>140</v>
      </c>
      <c r="M88" s="319"/>
      <c r="N88" s="319"/>
      <c r="O88" s="319"/>
      <c r="P88" s="319"/>
      <c r="Q88" s="319"/>
      <c r="R88" s="319"/>
      <c r="S88" s="320"/>
    </row>
    <row r="89" spans="1:19" ht="15" customHeight="1" x14ac:dyDescent="0.25">
      <c r="A89" s="307"/>
      <c r="B89" s="312" t="s">
        <v>454</v>
      </c>
      <c r="C89" s="313"/>
      <c r="D89" s="313"/>
      <c r="E89" s="314"/>
      <c r="F89" s="312" t="s">
        <v>142</v>
      </c>
      <c r="G89" s="313"/>
      <c r="H89" s="313"/>
      <c r="I89" s="314"/>
      <c r="J89" s="311"/>
      <c r="K89" s="324"/>
      <c r="L89" s="315" t="s">
        <v>292</v>
      </c>
      <c r="M89" s="316"/>
      <c r="N89" s="316"/>
      <c r="O89" s="316"/>
      <c r="P89" s="316"/>
      <c r="Q89" s="316"/>
      <c r="R89" s="316"/>
      <c r="S89" s="317"/>
    </row>
    <row r="90" spans="1:19" ht="15" customHeight="1" x14ac:dyDescent="0.25">
      <c r="A90" s="307"/>
      <c r="B90" s="537" t="s">
        <v>342</v>
      </c>
      <c r="C90" s="538"/>
      <c r="D90" s="538"/>
      <c r="E90" s="539"/>
      <c r="F90" s="540">
        <v>50</v>
      </c>
      <c r="G90" s="541"/>
      <c r="H90" s="541"/>
      <c r="I90" s="542"/>
      <c r="J90" s="311"/>
      <c r="K90" s="324"/>
      <c r="L90" s="315" t="s">
        <v>293</v>
      </c>
      <c r="M90" s="316"/>
      <c r="N90" s="316"/>
      <c r="O90" s="316"/>
      <c r="P90" s="316"/>
      <c r="Q90" s="316"/>
      <c r="R90" s="316"/>
      <c r="S90" s="317"/>
    </row>
    <row r="91" spans="1:19" ht="15" customHeight="1" x14ac:dyDescent="0.25">
      <c r="A91" s="307"/>
      <c r="B91" s="537" t="s">
        <v>159</v>
      </c>
      <c r="C91" s="538"/>
      <c r="D91" s="538"/>
      <c r="E91" s="539"/>
      <c r="F91" s="540">
        <v>50</v>
      </c>
      <c r="G91" s="541"/>
      <c r="H91" s="541"/>
      <c r="I91" s="542"/>
      <c r="J91" s="311"/>
      <c r="K91" s="324"/>
      <c r="L91" s="315" t="s">
        <v>143</v>
      </c>
      <c r="M91" s="316"/>
      <c r="N91" s="316"/>
      <c r="O91" s="316"/>
      <c r="P91" s="316"/>
      <c r="Q91" s="316"/>
      <c r="R91" s="316"/>
      <c r="S91" s="317"/>
    </row>
    <row r="92" spans="1:19" ht="15" customHeight="1" x14ac:dyDescent="0.25">
      <c r="A92" s="307"/>
      <c r="B92" s="537"/>
      <c r="C92" s="538"/>
      <c r="D92" s="538"/>
      <c r="E92" s="539"/>
      <c r="F92" s="540"/>
      <c r="G92" s="541"/>
      <c r="H92" s="541"/>
      <c r="I92" s="542"/>
      <c r="J92" s="311"/>
      <c r="K92" s="324"/>
      <c r="L92" s="315" t="s">
        <v>294</v>
      </c>
      <c r="M92" s="316"/>
      <c r="N92" s="316"/>
      <c r="O92" s="316"/>
      <c r="P92" s="316"/>
      <c r="Q92" s="316"/>
      <c r="R92" s="316"/>
      <c r="S92" s="317"/>
    </row>
    <row r="93" spans="1:19" ht="15" customHeight="1" x14ac:dyDescent="0.25">
      <c r="A93" s="307"/>
      <c r="B93" s="537"/>
      <c r="C93" s="538"/>
      <c r="D93" s="538"/>
      <c r="E93" s="539"/>
      <c r="F93" s="540"/>
      <c r="G93" s="541"/>
      <c r="H93" s="541"/>
      <c r="I93" s="542"/>
      <c r="J93" s="311"/>
      <c r="K93" s="324"/>
      <c r="L93" s="315" t="s">
        <v>144</v>
      </c>
      <c r="M93" s="316"/>
      <c r="N93" s="316"/>
      <c r="O93" s="316"/>
      <c r="P93" s="316"/>
      <c r="Q93" s="316"/>
      <c r="R93" s="316"/>
      <c r="S93" s="317"/>
    </row>
    <row r="94" spans="1:19" ht="15" customHeight="1" x14ac:dyDescent="0.25">
      <c r="A94" s="307"/>
      <c r="B94" s="537"/>
      <c r="C94" s="538"/>
      <c r="D94" s="538"/>
      <c r="E94" s="539"/>
      <c r="F94" s="540"/>
      <c r="G94" s="541"/>
      <c r="H94" s="541"/>
      <c r="I94" s="542"/>
      <c r="J94" s="311"/>
      <c r="K94" s="324"/>
      <c r="L94" s="315" t="s">
        <v>880</v>
      </c>
      <c r="M94" s="316"/>
      <c r="N94" s="316"/>
      <c r="O94" s="316"/>
      <c r="P94" s="316"/>
      <c r="Q94" s="316"/>
      <c r="R94" s="316"/>
      <c r="S94" s="317"/>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339" t="s">
        <v>200</v>
      </c>
      <c r="B96" s="325" t="s">
        <v>145</v>
      </c>
      <c r="C96" s="325"/>
      <c r="D96" s="325"/>
      <c r="E96" s="325"/>
      <c r="F96" s="325"/>
      <c r="G96" s="325"/>
      <c r="H96" s="325"/>
      <c r="I96" s="325"/>
      <c r="J96" s="325"/>
      <c r="K96" s="325"/>
      <c r="L96" s="325"/>
      <c r="M96" s="325"/>
      <c r="N96" s="325"/>
      <c r="O96" s="325"/>
      <c r="P96" s="325"/>
      <c r="Q96" s="325"/>
      <c r="R96" s="325"/>
      <c r="S96" s="326"/>
    </row>
    <row r="97" spans="1:19" ht="15" customHeight="1" x14ac:dyDescent="0.25">
      <c r="A97" s="339"/>
      <c r="B97" s="327" t="s">
        <v>442</v>
      </c>
      <c r="C97" s="327"/>
      <c r="D97" s="327"/>
      <c r="E97" s="327"/>
      <c r="F97" s="327"/>
      <c r="G97" s="327"/>
      <c r="H97" s="327"/>
      <c r="I97" s="327"/>
      <c r="J97" s="327"/>
      <c r="K97" s="327"/>
      <c r="L97" s="327"/>
      <c r="M97" s="327"/>
      <c r="N97" s="327"/>
      <c r="O97" s="327"/>
      <c r="P97" s="327"/>
      <c r="Q97" s="327"/>
      <c r="R97" s="327"/>
      <c r="S97" s="328"/>
    </row>
    <row r="98" spans="1:19" ht="109.5" customHeight="1" x14ac:dyDescent="0.25">
      <c r="A98" s="339"/>
      <c r="B98" s="543" t="s">
        <v>467</v>
      </c>
      <c r="C98" s="543"/>
      <c r="D98" s="543"/>
      <c r="E98" s="543"/>
      <c r="F98" s="543"/>
      <c r="G98" s="543"/>
      <c r="H98" s="543"/>
      <c r="I98" s="543"/>
      <c r="J98" s="543"/>
      <c r="K98" s="543"/>
      <c r="L98" s="543"/>
      <c r="M98" s="543"/>
      <c r="N98" s="543"/>
      <c r="O98" s="543"/>
      <c r="P98" s="543"/>
      <c r="Q98" s="543"/>
      <c r="R98" s="543"/>
      <c r="S98" s="544"/>
    </row>
    <row r="99" spans="1:19" ht="15" customHeight="1" x14ac:dyDescent="0.25">
      <c r="A99" s="339"/>
      <c r="B99" s="329" t="s">
        <v>147</v>
      </c>
      <c r="C99" s="329"/>
      <c r="D99" s="329"/>
      <c r="E99" s="329"/>
      <c r="F99" s="329"/>
      <c r="G99" s="329"/>
      <c r="H99" s="329"/>
      <c r="I99" s="329"/>
      <c r="J99" s="329"/>
      <c r="K99" s="329"/>
      <c r="L99" s="329"/>
      <c r="M99" s="329"/>
      <c r="N99" s="329"/>
      <c r="O99" s="329"/>
      <c r="P99" s="329"/>
      <c r="Q99" s="329"/>
      <c r="R99" s="329"/>
      <c r="S99" s="330"/>
    </row>
    <row r="100" spans="1:19" ht="114" customHeight="1" x14ac:dyDescent="0.25">
      <c r="A100" s="339"/>
      <c r="B100" s="543" t="s">
        <v>468</v>
      </c>
      <c r="C100" s="543"/>
      <c r="D100" s="543"/>
      <c r="E100" s="543"/>
      <c r="F100" s="543"/>
      <c r="G100" s="543"/>
      <c r="H100" s="543"/>
      <c r="I100" s="543"/>
      <c r="J100" s="543"/>
      <c r="K100" s="543"/>
      <c r="L100" s="543"/>
      <c r="M100" s="543"/>
      <c r="N100" s="543"/>
      <c r="O100" s="543"/>
      <c r="P100" s="543"/>
      <c r="Q100" s="543"/>
      <c r="R100" s="543"/>
      <c r="S100" s="544"/>
    </row>
    <row r="101" spans="1:19" ht="15" customHeight="1" x14ac:dyDescent="0.25">
      <c r="A101" s="339"/>
      <c r="B101" s="329" t="s">
        <v>148</v>
      </c>
      <c r="C101" s="329"/>
      <c r="D101" s="329"/>
      <c r="E101" s="329"/>
      <c r="F101" s="329"/>
      <c r="G101" s="329"/>
      <c r="H101" s="329"/>
      <c r="I101" s="329"/>
      <c r="J101" s="329"/>
      <c r="K101" s="329"/>
      <c r="L101" s="329"/>
      <c r="M101" s="329"/>
      <c r="N101" s="329"/>
      <c r="O101" s="329"/>
      <c r="P101" s="329"/>
      <c r="Q101" s="329"/>
      <c r="R101" s="329"/>
      <c r="S101" s="330"/>
    </row>
    <row r="102" spans="1:19" ht="51.75" customHeight="1" x14ac:dyDescent="0.25">
      <c r="A102" s="339"/>
      <c r="B102" s="543" t="s">
        <v>397</v>
      </c>
      <c r="C102" s="543"/>
      <c r="D102" s="543"/>
      <c r="E102" s="543"/>
      <c r="F102" s="543"/>
      <c r="G102" s="543"/>
      <c r="H102" s="543"/>
      <c r="I102" s="543"/>
      <c r="J102" s="543"/>
      <c r="K102" s="543"/>
      <c r="L102" s="543"/>
      <c r="M102" s="543"/>
      <c r="N102" s="543"/>
      <c r="O102" s="543"/>
      <c r="P102" s="543"/>
      <c r="Q102" s="543"/>
      <c r="R102" s="543"/>
      <c r="S102" s="54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5"/>
    </row>
  </sheetData>
  <sheetProtection algorithmName="SHA-512" hashValue="j6nkIscj73beC0MzVN2UCHgpCN8VaZRknY81KhTiRSyGhIyQWQmE6mjMc6uw+ZwY9cldzaq5aRYCfNfX1HaMYA==" saltValue="8hZiGWrZbKD1pb0AcmWmp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L5:M5"/>
    <mergeCell ref="O5:P5"/>
    <mergeCell ref="Q5:S5"/>
    <mergeCell ref="A6:S6"/>
    <mergeCell ref="A7:C7"/>
    <mergeCell ref="J7:K7"/>
    <mergeCell ref="L7:M7"/>
    <mergeCell ref="O7:P7"/>
    <mergeCell ref="Q7:R7"/>
    <mergeCell ref="B13:M13"/>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000000-0002-0000-0D00-000000000000}">
      <formula1>PRAC_STUD</formula1>
    </dataValidation>
    <dataValidation type="list" allowBlank="1" showInputMessage="1" showErrorMessage="1" sqref="L72:L79" xr:uid="{00000000-0002-0000-0D00-000001000000}">
      <formula1>METODY</formula1>
    </dataValidation>
    <dataValidation type="list" allowBlank="1" showInputMessage="1" showErrorMessage="1" sqref="L7" xr:uid="{00000000-0002-0000-0D00-000002000000}">
      <formula1>STATUS</formula1>
    </dataValidation>
    <dataValidation type="list" allowBlank="1" showInputMessage="1" showErrorMessage="1" sqref="B90:E94" xr:uid="{00000000-0002-0000-0D00-000003000000}">
      <formula1>ZAL</formula1>
    </dataValidation>
    <dataValidation type="list" allowBlank="1" showInputMessage="1" showErrorMessage="1" sqref="N54:S68" xr:uid="{00000000-0002-0000-0D00-000004000000}">
      <formula1>KEK_E1</formula1>
    </dataValidation>
    <dataValidation type="list" allowBlank="1" showInputMessage="1" showErrorMessage="1" sqref="N34:S53" xr:uid="{00000000-0002-0000-0D00-000005000000}">
      <formula1>KEU_E1</formula1>
    </dataValidation>
    <dataValidation type="list" allowBlank="1" showInputMessage="1" showErrorMessage="1" sqref="N14:S33" xr:uid="{00000000-0002-0000-0D00-000006000000}">
      <formula1>KEW_E1</formula1>
    </dataValidation>
  </dataValidations>
  <hyperlinks>
    <hyperlink ref="O13" r:id="rId1" xr:uid="{ECD223AC-3AD6-47D2-ACBA-0863EE93FCA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Agnieszka Pawłowska</DisplayName>
        <AccountId>67</AccountId>
        <AccountType/>
      </UserInfo>
      <UserInfo>
        <DisplayName>Krzysztof Osiński</DisplayName>
        <AccountId>69</AccountId>
        <AccountType/>
      </UserInfo>
      <UserInfo>
        <DisplayName>Izabela Grzenkowicz</DisplayName>
        <AccountId>70</AccountId>
        <AccountType/>
      </UserInfo>
      <UserInfo>
        <DisplayName>Daria Majewska-Bielecka</DisplayName>
        <AccountId>26</AccountId>
        <AccountType/>
      </UserInfo>
      <UserInfo>
        <DisplayName>Zbigniew Kulik</DisplayName>
        <AccountId>78</AccountId>
        <AccountType/>
      </UserInfo>
      <UserInfo>
        <DisplayName>Iwona Rafaląt</DisplayName>
        <AccountId>61</AccountId>
        <AccountType/>
      </UserInfo>
    </SharedWithUsers>
  </documentManagement>
</p:properties>
</file>

<file path=customXml/itemProps1.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3.xml><?xml version="1.0" encoding="utf-8"?>
<ds:datastoreItem xmlns:ds="http://schemas.openxmlformats.org/officeDocument/2006/customXml" ds:itemID="{0518B90A-9898-471C-90FF-8489B16A3A95}">
  <ds:schemaRefs>
    <ds:schemaRef ds:uri="http://schemas.microsoft.com/office/2006/metadata/properties"/>
    <ds:schemaRef ds:uri="5750e74c-419f-49d7-9bb1-c46283c76001"/>
    <ds:schemaRef ds:uri="http://purl.org/dc/terms/"/>
    <ds:schemaRef ds:uri="http://schemas.openxmlformats.org/package/2006/metadata/core-properties"/>
    <ds:schemaRef ds:uri="http://schemas.microsoft.com/office/2006/documentManagement/types"/>
    <ds:schemaRef ds:uri="35287338-ff91-4b50-b2d3-b89268c60951"/>
    <ds:schemaRef ds:uri="http://purl.org/dc/elements/1.1/"/>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E1_LST</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E1_LST!Obszar_wydruku</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2019-10-30T15:14:45Z</cp:lastPrinted>
  <dcterms:created xsi:type="dcterms:W3CDTF">2019-07-09T12:30:06Z</dcterms:created>
  <dcterms:modified xsi:type="dcterms:W3CDTF">2020-09-24T08:20:46Z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