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13_ncr:1_{7068905A-1DE1-45A3-93D2-645B77B9966B}" xr6:coauthVersionLast="45" xr6:coauthVersionMax="45" xr10:uidLastSave="{00000000-0000-0000-0000-000000000000}"/>
  <bookViews>
    <workbookView xWindow="-120" yWindow="480" windowWidth="38640" windowHeight="21240" tabRatio="907" xr2:uid="{00000000-000D-0000-FFFF-FFFF00000000}"/>
  </bookViews>
  <sheets>
    <sheet name="E1_ZBe"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0">E1_ZBe!$A$1:$K$78</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5" i="15" l="1"/>
  <c r="G75" i="3" l="1"/>
  <c r="G75" i="62" l="1"/>
  <c r="G75" i="60"/>
  <c r="G75" i="59"/>
  <c r="G75" i="57"/>
  <c r="G75" i="56"/>
  <c r="G75" i="55"/>
  <c r="G75" i="51"/>
  <c r="G75" i="49"/>
  <c r="G75" i="48"/>
  <c r="G75" i="47"/>
  <c r="G75" i="44"/>
  <c r="G75" i="43"/>
  <c r="G75" i="40"/>
  <c r="G75" i="39"/>
  <c r="G75" i="37"/>
  <c r="G75" i="36"/>
  <c r="G75" i="35"/>
  <c r="G75" i="34"/>
  <c r="G75" i="32"/>
  <c r="G75" i="31"/>
  <c r="G75" i="29"/>
  <c r="G75" i="28"/>
  <c r="G75" i="27"/>
  <c r="G75" i="25"/>
  <c r="G75" i="24"/>
  <c r="G75" i="23"/>
  <c r="G75" i="21"/>
  <c r="G75" i="20"/>
  <c r="G75" i="18"/>
  <c r="G75" i="17"/>
  <c r="G75" i="16"/>
  <c r="G75" i="13"/>
  <c r="G75" i="12"/>
  <c r="G75" i="11"/>
  <c r="G75" i="10"/>
  <c r="G75" i="9"/>
  <c r="G75" i="8"/>
  <c r="G75" i="7"/>
  <c r="G75" i="6"/>
  <c r="I75" i="1"/>
  <c r="I72" i="1"/>
  <c r="I68" i="1"/>
  <c r="I66" i="1"/>
  <c r="I63" i="1"/>
  <c r="I59" i="1"/>
  <c r="I55" i="1"/>
  <c r="I51" i="1"/>
  <c r="I54" i="1" s="1"/>
  <c r="I46" i="1"/>
  <c r="I42" i="1"/>
  <c r="I38" i="1"/>
  <c r="I34" i="1"/>
  <c r="I30" i="1"/>
  <c r="I25" i="1"/>
  <c r="I33" i="1" s="1"/>
  <c r="I21" i="1"/>
  <c r="I16" i="1"/>
  <c r="I10" i="1"/>
  <c r="H75" i="1"/>
  <c r="H72" i="1"/>
  <c r="H68" i="1"/>
  <c r="H66" i="1"/>
  <c r="H63" i="1"/>
  <c r="H59" i="1"/>
  <c r="H55" i="1"/>
  <c r="H51" i="1"/>
  <c r="H46" i="1"/>
  <c r="H42" i="1"/>
  <c r="H38" i="1"/>
  <c r="H34" i="1"/>
  <c r="H30" i="1"/>
  <c r="H25" i="1"/>
  <c r="H21" i="1"/>
  <c r="H16" i="1"/>
  <c r="H10" i="1"/>
  <c r="I24" i="1" l="1"/>
  <c r="H24" i="1"/>
  <c r="H54" i="1"/>
  <c r="I65" i="1"/>
  <c r="I77" i="1"/>
  <c r="H65" i="1"/>
  <c r="I45" i="1"/>
  <c r="H45" i="1"/>
  <c r="H33" i="1"/>
  <c r="H77" i="1"/>
  <c r="H78" i="1" s="1"/>
  <c r="I78" i="1"/>
  <c r="H28" i="54" l="1"/>
  <c r="J26" i="54"/>
  <c r="F88" i="18" l="1"/>
  <c r="N5" i="18"/>
  <c r="D4" i="18"/>
  <c r="S7" i="18"/>
  <c r="G71" i="18" l="1"/>
  <c r="G71" i="53" l="1"/>
  <c r="G72" i="53"/>
  <c r="F88" i="53"/>
  <c r="H27" i="54" l="1"/>
  <c r="D5" i="18"/>
  <c r="K70" i="1" l="1"/>
  <c r="J70" i="1" s="1"/>
  <c r="K69" i="1"/>
  <c r="J69" i="1" s="1"/>
  <c r="K62" i="1"/>
  <c r="J62" i="1" s="1"/>
  <c r="K61" i="1"/>
  <c r="J61" i="1" s="1"/>
  <c r="K60" i="1"/>
  <c r="J60" i="1" s="1"/>
  <c r="K53" i="1"/>
  <c r="J53" i="1" s="1"/>
  <c r="K52" i="1"/>
  <c r="J52" i="1" s="1"/>
  <c r="K58" i="1" l="1"/>
  <c r="J58" i="1" s="1"/>
  <c r="K57" i="1"/>
  <c r="J57" i="1" s="1"/>
  <c r="K56" i="1"/>
  <c r="J56" i="1" s="1"/>
  <c r="K50" i="1"/>
  <c r="J50" i="1" s="1"/>
  <c r="K49" i="1"/>
  <c r="J49" i="1" s="1"/>
  <c r="K48" i="1"/>
  <c r="J48" i="1" s="1"/>
  <c r="K47" i="1"/>
  <c r="J47" i="1" s="1"/>
  <c r="K44" i="1"/>
  <c r="J44" i="1" s="1"/>
  <c r="K43" i="1"/>
  <c r="J43" i="1" s="1"/>
  <c r="K41" i="1"/>
  <c r="J41" i="1" s="1"/>
  <c r="K40" i="1"/>
  <c r="J40" i="1" s="1"/>
  <c r="K39" i="1"/>
  <c r="J39" i="1" s="1"/>
  <c r="K37" i="1"/>
  <c r="J37" i="1" s="1"/>
  <c r="K36" i="1"/>
  <c r="J36" i="1" s="1"/>
  <c r="K35" i="1"/>
  <c r="J35" i="1" s="1"/>
  <c r="K32" i="1"/>
  <c r="J32" i="1" s="1"/>
  <c r="K31" i="1"/>
  <c r="J31" i="1" s="1"/>
  <c r="K29" i="1"/>
  <c r="J29" i="1" s="1"/>
  <c r="K28" i="1"/>
  <c r="J28" i="1" s="1"/>
  <c r="K27" i="1"/>
  <c r="J27" i="1" s="1"/>
  <c r="K26" i="1"/>
  <c r="J26" i="1" s="1"/>
  <c r="K20" i="1"/>
  <c r="J20" i="1" s="1"/>
  <c r="K19" i="1"/>
  <c r="J19" i="1" s="1"/>
  <c r="K18" i="1"/>
  <c r="J18" i="1" s="1"/>
  <c r="K17" i="1"/>
  <c r="J17" i="1" s="1"/>
  <c r="K15" i="1"/>
  <c r="J15" i="1" s="1"/>
  <c r="K14" i="1"/>
  <c r="J14" i="1" s="1"/>
  <c r="K13" i="1"/>
  <c r="J13" i="1" s="1"/>
  <c r="K12" i="1"/>
  <c r="J12" i="1" s="1"/>
  <c r="K11" i="1"/>
  <c r="J11" i="1" s="1"/>
  <c r="J51" i="1" l="1"/>
  <c r="K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D4" i="13"/>
  <c r="G72" i="13"/>
  <c r="E7" i="13"/>
  <c r="D7" i="13"/>
  <c r="Q5" i="13"/>
  <c r="D3" i="13"/>
  <c r="A3" i="13"/>
  <c r="A1" i="13"/>
  <c r="F88" i="12"/>
  <c r="G84" i="12"/>
  <c r="G71" i="12"/>
  <c r="S7" i="12"/>
  <c r="N5" i="12"/>
  <c r="D5" i="12"/>
  <c r="D4" i="12"/>
  <c r="G72" i="12"/>
  <c r="E7" i="12"/>
  <c r="D7" i="12"/>
  <c r="Q5" i="12"/>
  <c r="D3" i="12"/>
  <c r="A3" i="12"/>
  <c r="A1" i="12"/>
  <c r="F88" i="11"/>
  <c r="G84" i="11"/>
  <c r="G71" i="11"/>
  <c r="S7" i="11"/>
  <c r="N5" i="11"/>
  <c r="D5" i="11"/>
  <c r="D4" i="11"/>
  <c r="G72" i="11"/>
  <c r="E7" i="11"/>
  <c r="D7" i="11"/>
  <c r="Q5" i="11"/>
  <c r="D3" i="11"/>
  <c r="A3" i="11"/>
  <c r="A1" i="11"/>
  <c r="F88" i="10"/>
  <c r="G84"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K76" i="1"/>
  <c r="J76" i="1" s="1"/>
  <c r="G75" i="1"/>
  <c r="R6" i="61" s="1"/>
  <c r="D75" i="1"/>
  <c r="M4" i="61" s="1"/>
  <c r="K74" i="1"/>
  <c r="J74" i="1" s="1"/>
  <c r="G84" i="60" s="1"/>
  <c r="G85" i="60" s="1"/>
  <c r="K73" i="1"/>
  <c r="J73" i="1" s="1"/>
  <c r="G84" i="59" s="1"/>
  <c r="G85" i="59" s="1"/>
  <c r="G72" i="1"/>
  <c r="R6" i="58" s="1"/>
  <c r="D72" i="1"/>
  <c r="M4" i="58" s="1"/>
  <c r="G68" i="1"/>
  <c r="R6" i="54" s="1"/>
  <c r="D68" i="1"/>
  <c r="M4" i="54" s="1"/>
  <c r="K67" i="1"/>
  <c r="J67" i="1" s="1"/>
  <c r="G84" i="53" s="1"/>
  <c r="G85" i="53" s="1"/>
  <c r="G66" i="1"/>
  <c r="R6" i="52" s="1"/>
  <c r="D66" i="1"/>
  <c r="M4" i="52" s="1"/>
  <c r="K64" i="1"/>
  <c r="J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G30" i="1"/>
  <c r="R6" i="19" s="1"/>
  <c r="D30" i="1"/>
  <c r="M4" i="19" s="1"/>
  <c r="G25" i="1"/>
  <c r="R6" i="14" s="1"/>
  <c r="D25" i="1"/>
  <c r="M4" i="14" s="1"/>
  <c r="G21" i="1"/>
  <c r="G16" i="1"/>
  <c r="R6" i="5" s="1"/>
  <c r="D16" i="1"/>
  <c r="M4" i="5" s="1"/>
  <c r="G84" i="3"/>
  <c r="G10" i="1"/>
  <c r="R6" i="2" s="1"/>
  <c r="D10" i="1"/>
  <c r="M4" i="2" s="1"/>
  <c r="G85" i="3" l="1"/>
  <c r="R6" i="46"/>
  <c r="G65" i="1"/>
  <c r="J66" i="1"/>
  <c r="J63" i="1"/>
  <c r="G84" i="51"/>
  <c r="G85" i="51" s="1"/>
  <c r="J75" i="1"/>
  <c r="G84" i="62"/>
  <c r="G85" i="62" s="1"/>
  <c r="J72" i="1"/>
  <c r="G77" i="1"/>
  <c r="K30" i="1"/>
  <c r="D77" i="1"/>
  <c r="G24" i="1"/>
  <c r="J38" i="1"/>
  <c r="K16" i="1"/>
  <c r="G45" i="1"/>
  <c r="K63" i="1"/>
  <c r="D45" i="1"/>
  <c r="D24" i="1"/>
  <c r="D33" i="1"/>
  <c r="K38" i="1"/>
  <c r="J42" i="1"/>
  <c r="D54" i="1"/>
  <c r="K55" i="1"/>
  <c r="D65" i="1"/>
  <c r="K66" i="1"/>
  <c r="K25" i="1"/>
  <c r="G33" i="1"/>
  <c r="K46" i="1"/>
  <c r="G54" i="1"/>
  <c r="J68" i="1"/>
  <c r="J16" i="1"/>
  <c r="J59" i="1"/>
  <c r="J34" i="1"/>
  <c r="J55" i="1"/>
  <c r="J10" i="1"/>
  <c r="J25" i="1"/>
  <c r="J30" i="1"/>
  <c r="J46" i="1"/>
  <c r="K34" i="1"/>
  <c r="K42" i="1"/>
  <c r="K59" i="1"/>
  <c r="K68" i="1"/>
  <c r="K72" i="1"/>
  <c r="K75" i="1"/>
  <c r="K10" i="1"/>
  <c r="J77" i="1" l="1"/>
  <c r="J54" i="1"/>
  <c r="K33" i="1"/>
  <c r="K45" i="1"/>
  <c r="K54" i="1"/>
  <c r="K65" i="1"/>
  <c r="J45" i="1"/>
  <c r="G78" i="1"/>
  <c r="K24" i="1"/>
  <c r="J65" i="1"/>
  <c r="D78" i="1"/>
  <c r="K77" i="1"/>
  <c r="J24" i="1"/>
  <c r="J33" i="1"/>
  <c r="K78" i="1" l="1"/>
  <c r="J78" i="1"/>
</calcChain>
</file>

<file path=xl/sharedStrings.xml><?xml version="1.0" encoding="utf-8"?>
<sst xmlns="http://schemas.openxmlformats.org/spreadsheetml/2006/main" count="5132" uniqueCount="906">
  <si>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</si>
  <si>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</si>
  <si>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</si>
  <si>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</si>
  <si>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</si>
  <si>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</si>
  <si>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</si>
  <si>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</si>
  <si>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</si>
  <si>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</si>
  <si>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</si>
  <si>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</si>
  <si>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</si>
  <si>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</si>
  <si>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</si>
  <si>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</si>
  <si>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</si>
  <si>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</si>
  <si>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</si>
  <si>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</si>
  <si>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</si>
  <si>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</si>
  <si>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</si>
  <si>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</si>
  <si>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</si>
  <si>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</si>
  <si>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</si>
  <si>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</si>
  <si>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</si>
  <si>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</si>
  <si>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</si>
  <si>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</si>
  <si>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</si>
  <si>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</si>
  <si>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</si>
  <si>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</si>
  <si>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</si>
  <si>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</si>
  <si>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</si>
  <si>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</si>
  <si>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</si>
  <si>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</si>
  <si>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</si>
  <si>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</si>
  <si>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</si>
  <si>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</si>
  <si>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</si>
  <si>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</si>
  <si>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</si>
  <si>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</si>
  <si>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</si>
  <si>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</si>
  <si>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</si>
  <si>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</si>
  <si>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</si>
  <si>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</si>
  <si>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</si>
  <si>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</si>
  <si>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</si>
  <si>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</si>
  <si>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</si>
  <si>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</si>
  <si>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</si>
  <si>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</si>
  <si>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</si>
  <si>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</si>
  <si>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</si>
  <si>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</si>
  <si>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</si>
  <si>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</si>
  <si>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</si>
  <si>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</si>
  <si>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</si>
  <si>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</si>
  <si>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</si>
  <si>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</si>
  <si>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</si>
  <si>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</si>
  <si>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</si>
  <si>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</si>
  <si>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</si>
  <si>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</si>
  <si>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</si>
  <si>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</si>
  <si>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</si>
  <si>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</si>
  <si>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</si>
  <si>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</si>
  <si>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</si>
  <si>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</si>
  <si>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</si>
  <si>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</si>
  <si>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</si>
  <si>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</si>
  <si>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</si>
  <si>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</si>
  <si>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</si>
  <si>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</si>
  <si>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</si>
  <si>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</si>
  <si>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</si>
  <si>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</si>
  <si>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</si>
  <si>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</si>
  <si>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</si>
  <si>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</si>
  <si>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</si>
  <si>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</si>
  <si>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</si>
  <si>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</si>
  <si>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</si>
  <si>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</si>
  <si>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</si>
  <si>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</si>
  <si>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</si>
  <si>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</si>
  <si>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</si>
  <si>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</si>
  <si>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</si>
  <si>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</si>
  <si>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</si>
  <si>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</si>
  <si>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</si>
  <si>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</si>
  <si>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</si>
  <si>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</si>
  <si>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</si>
  <si>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</si>
  <si>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</si>
  <si>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</si>
  <si>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</si>
  <si>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</si>
  <si>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</si>
  <si>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</si>
  <si>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</si>
  <si>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</si>
  <si>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</si>
  <si>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</si>
  <si>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</si>
  <si>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</si>
  <si>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</si>
  <si>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</si>
  <si>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</si>
  <si>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</si>
  <si>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</si>
  <si>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</si>
  <si>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</si>
  <si>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</si>
  <si>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</si>
  <si>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</si>
  <si>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</si>
  <si>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</si>
  <si>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</si>
  <si>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</si>
  <si>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</si>
  <si>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</si>
  <si>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</si>
  <si>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</si>
  <si>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</si>
  <si>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</si>
  <si>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</si>
  <si>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</si>
  <si>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</si>
  <si>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</si>
  <si>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</si>
  <si>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</si>
  <si>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</si>
  <si>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</si>
  <si>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</si>
  <si>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</si>
  <si>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</si>
  <si>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</si>
  <si>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</si>
  <si>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</si>
  <si>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</si>
  <si>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</si>
  <si>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</si>
  <si>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</si>
  <si>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</si>
  <si>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</si>
  <si>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</si>
  <si>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</si>
  <si>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</si>
  <si>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</si>
  <si>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</si>
  <si>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</si>
  <si>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</si>
  <si>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</si>
  <si>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</si>
  <si>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</si>
  <si>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</si>
  <si>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</si>
  <si>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</si>
  <si>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</si>
  <si>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</si>
  <si>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</si>
  <si>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</si>
  <si>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</si>
  <si>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</si>
  <si>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</si>
  <si>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</si>
  <si>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</si>
  <si>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</si>
  <si>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</si>
  <si>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</si>
  <si>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</si>
  <si>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</si>
  <si>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</si>
  <si>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</si>
  <si>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</si>
  <si>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</si>
  <si>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</si>
  <si>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</si>
  <si>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</si>
  <si>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</si>
  <si>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</si>
  <si>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</si>
  <si>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</si>
  <si>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</si>
  <si>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</si>
  <si>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</si>
  <si>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</si>
  <si>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</si>
  <si>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</si>
  <si>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</si>
  <si>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</si>
  <si>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</si>
  <si>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</si>
  <si>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</si>
  <si>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</si>
  <si>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</si>
  <si>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</si>
  <si>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</si>
  <si>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</si>
  <si>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</si>
  <si>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</si>
  <si>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</si>
  <si>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</si>
  <si>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</si>
  <si>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</si>
  <si>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</si>
  <si>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</si>
  <si>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</si>
  <si>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</si>
  <si>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</si>
  <si>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</si>
  <si>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</si>
  <si>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</si>
  <si>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</si>
  <si>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</si>
  <si>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</si>
  <si>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</si>
  <si>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</si>
  <si>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</si>
  <si>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</si>
  <si>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</si>
  <si>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</si>
  <si>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</si>
  <si>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</si>
  <si>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</si>
  <si>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</si>
  <si>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</si>
  <si>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</si>
  <si>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</si>
  <si>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</si>
  <si>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</si>
  <si>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</si>
  <si>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</si>
  <si>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</si>
  <si>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</si>
  <si>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</si>
  <si>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</si>
  <si>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</si>
  <si>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</si>
  <si>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</si>
  <si>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</si>
  <si>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</si>
  <si>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</si>
  <si>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</si>
  <si>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</si>
  <si>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</si>
  <si>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</si>
  <si>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</si>
  <si>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</si>
  <si>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</si>
  <si>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</si>
  <si>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</si>
  <si>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</si>
  <si>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</si>
  <si>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</si>
  <si>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</si>
  <si>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</si>
  <si>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</si>
  <si>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</si>
  <si>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</si>
  <si>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</si>
  <si>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</si>
  <si>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</si>
  <si>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</si>
  <si>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</si>
  <si>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</si>
  <si>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</si>
  <si>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</si>
  <si>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</si>
  <si>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</si>
  <si>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</si>
  <si>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</si>
  <si>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</si>
  <si>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</si>
  <si>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</si>
  <si>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</si>
  <si>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</si>
  <si>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</si>
  <si>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</si>
  <si>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</si>
  <si>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</si>
  <si>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</si>
  <si>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</si>
  <si>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</si>
  <si>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</si>
  <si>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</si>
  <si>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</si>
  <si>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</si>
  <si>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</si>
  <si>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</si>
  <si>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</si>
  <si>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</si>
  <si>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</si>
  <si>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</si>
  <si>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</si>
  <si>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</si>
  <si>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</si>
  <si>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</si>
  <si>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</si>
  <si>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</si>
  <si>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</si>
  <si>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</si>
  <si>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</si>
  <si>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</si>
  <si>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</si>
  <si>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</si>
  <si>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</si>
  <si>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</si>
  <si>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</si>
  <si>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</si>
  <si>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</si>
  <si>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</si>
  <si>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</si>
  <si>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</si>
  <si>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</si>
  <si>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</si>
  <si>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</si>
  <si>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</si>
  <si>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</si>
  <si>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</si>
  <si>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</si>
  <si>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</si>
  <si>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</si>
  <si>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</si>
  <si>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</si>
  <si>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</si>
  <si>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</si>
  <si>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</si>
  <si>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</si>
  <si>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</si>
  <si>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</si>
  <si>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</si>
  <si>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</si>
  <si>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</si>
  <si>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</si>
  <si>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</si>
  <si>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</si>
  <si>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</si>
  <si>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</si>
  <si>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</si>
  <si>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</si>
  <si>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</si>
  <si>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</si>
  <si>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</si>
  <si>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</si>
  <si>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</si>
  <si>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</si>
  <si>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</si>
  <si>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</si>
  <si>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</si>
  <si>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</si>
  <si>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</si>
  <si>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Moduł specjalnościowy (1) ZARZĄDZANIE BIZNESEM</t>
  </si>
  <si>
    <t>Moduł specjalnościowy (2) ZARZĄDZANIE BIZNESEM</t>
  </si>
  <si>
    <t>Moduł specjalnościowy (3) ZARZĄDZANIE BIZNESEM</t>
  </si>
  <si>
    <t>Finansowanie działalności gospodarczej</t>
  </si>
  <si>
    <t>Narzędzia HR w firmie</t>
  </si>
  <si>
    <t>Dyscyplina finasowa w firmie</t>
  </si>
  <si>
    <t>Zarządzanie projektami</t>
  </si>
  <si>
    <t>E-commerce</t>
  </si>
  <si>
    <t>Strategie w biznesie</t>
  </si>
  <si>
    <t>Narzedzia IT w prowadzeniu własnej firmy</t>
  </si>
  <si>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</si>
  <si>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</si>
  <si>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</si>
  <si>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</si>
  <si>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</si>
  <si>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</si>
  <si>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</si>
  <si>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</si>
  <si>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</si>
  <si>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</si>
  <si>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</si>
  <si>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</si>
  <si>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</si>
  <si>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Biznes w działaniu, Organizacja i zarządzanie, Ekonomia stosowana, Finanse i rachunkowość</t>
  </si>
  <si>
    <t xml:space="preserve">Moduł składa się z dwóch kursów: Finansowanie działalności gospodarczej oraz Narzędzia HR w firmie. Istotą modułu jest zrozumienie zależności między rachunkowością finansową a rachunkowością zarządczą, a także między finansowaniem działalności gospodarczej, a dostępnymi na rynku instrumentami finansowymi. Celem modułu jest przedstawienie możliwości informacyjnych rachunkowości finansowej dla celów zarządzania firmą i podejmowania decyzji, a także wielości rozwiązań w zakresie pozyskiwania źródeł do finansowania działalności gospodarczej oraz szans i zagrożeń wynikających z charakteru rynku finansowego. Ponadto w ramach modułu student poznaje podstawowe narzędzia HR w firmie, co w przyszłości umożliwi mu prawidłową realizację polityki HR w przedsiębiorstwie. Szczególny nacisk zostanie położony na skuteczne narzędzia wspierające procesy rekrutacyjne w firmie. </t>
  </si>
  <si>
    <t>Regulamin praktyk oraz dokumentacja praktyk dostępne na stronie www.zpsb.pl, w zakładce Strefa Studenta - Plikownia (Praktyki studenckie)</t>
  </si>
  <si>
    <t xml:space="preserve">Istotą modułu dla specjalności Zarządzanie biznesem jest wyposażenie słuchacza w wiedzę i umiejętności, niezbędne dla prowadzenia własnej działalności gospodarczej. Kolejne kursy w ramach modułu obejmują takie zagadnienia jak dyscyplina finansowa, ze szczególnym uwzgędnieniem kwestii związanych z odpowiedzialnością wobec organów podatkowych, zarządzanie projektami, gdzie szczególne znaczenie przypsuje się planowaniu przedsięwzięć projektowych w kluczowych dla nich obszarch. Pierwszy moduł specjalnościowy Zarządzanie biznesem zamykają zagadnienia związane z E-commerce,  istotnej formy funkcjonowania współczesnych podmiotów gospodarczych na rynku. </t>
  </si>
  <si>
    <t xml:space="preserve">Biznes w działaniu, Ekonomia stosowana, Kluczowe kompetencje dla biznesu, Zarządzanie marketingowe, Organizacja i zarządzanie, Finanse i rachunkowość. </t>
  </si>
  <si>
    <t>Biznes w działaniu, Ekonomia stosowana, Kluczowe kompetencje dla biznesu, Zarządzanie marketingowe, Organizacja i zarządzanie, Finanse i rachunkowość.</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</si>
  <si>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</si>
  <si>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</si>
  <si>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</si>
  <si>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</si>
  <si>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</si>
  <si>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</si>
  <si>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</si>
  <si>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</si>
  <si>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</si>
  <si>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</si>
  <si>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</si>
  <si>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</si>
  <si>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</si>
  <si>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</si>
  <si>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</si>
  <si>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</si>
  <si>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</si>
  <si>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</si>
  <si>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</si>
  <si>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</si>
  <si>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</si>
  <si>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</si>
  <si>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</si>
  <si>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</si>
  <si>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</si>
  <si>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</si>
  <si>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</si>
  <si>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</si>
  <si>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</si>
  <si>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</si>
  <si>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</si>
  <si>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</si>
  <si>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</si>
  <si>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</si>
  <si>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</si>
  <si>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</si>
  <si>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</si>
  <si>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</si>
  <si>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</si>
  <si>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</si>
  <si>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</si>
  <si>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</si>
  <si>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</si>
  <si>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</si>
  <si>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</si>
  <si>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</si>
  <si>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</si>
  <si>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</si>
  <si>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</si>
  <si>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ZOBACZ LEGENDĘ</t>
  </si>
  <si>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</si>
  <si>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</si>
  <si>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</si>
  <si>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</si>
  <si>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</si>
  <si>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</si>
  <si>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</si>
  <si>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</si>
  <si>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</si>
  <si>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</si>
  <si>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</si>
  <si>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Podstawy zarządzania procesowego, red. K. Szczepańska, M. Bugdoł, Difin, Warszawa 2016
2. Metody podejścia procesowego w organizacjach. Teoria i praktyka, red. A. Bitkowska, E. Weiss, Vizja Pres&amp; It, 2015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</si>
  <si>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</si>
  <si>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</si>
  <si>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</si>
  <si>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</si>
  <si>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</si>
  <si>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</si>
  <si>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</si>
  <si>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</si>
  <si>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</si>
  <si>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</si>
  <si>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</si>
  <si>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</si>
  <si>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</si>
  <si>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</si>
  <si>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</si>
  <si>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</si>
  <si>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</si>
  <si>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</si>
  <si>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</si>
  <si>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</si>
  <si>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</si>
  <si>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</si>
  <si>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</si>
  <si>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</si>
  <si>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</si>
  <si>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</si>
  <si>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</si>
  <si>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</si>
  <si>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</si>
  <si>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</si>
  <si>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</si>
  <si>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</si>
  <si>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</si>
  <si>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</si>
  <si>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</si>
  <si>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</si>
  <si>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</si>
  <si>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</si>
  <si>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</si>
  <si>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</si>
  <si>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</si>
  <si>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</si>
  <si>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</si>
  <si>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</si>
  <si>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</si>
  <si>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</si>
  <si>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</si>
  <si>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</si>
  <si>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</si>
  <si>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</si>
  <si>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</si>
  <si>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</si>
  <si>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</si>
  <si>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</si>
  <si>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</si>
  <si>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</si>
  <si>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Pojęcie dyscypliny finansowej przedsiębiorstwa; 
2/ Prawno-administracyjne formy oddziaływania państwa na podmioty gospodarcze w zakresie dyscypliny finansowej; 
3/ Obowiązki ewidencyjne i fiskalne w biznesie; 
4/ Formy opodatkowania w MŚP; 
5/ Rozliczenia podatku od towarów i usług; 
6/ Strategie podatkowe firm.</t>
  </si>
  <si>
    <t>1/ Matejun M., Zarządzanie małą i średnią firmą w teorii i ćwiczeniach, Difin, Warszawa 2012; 
2/ Kamińska A., Działalność gospodarcza. 542 pytania i odpowiedzi, Wolters Kluwer, Warzszawa 2013; 
3/ Nowak E., Rachunkowość. Kurs podstawowy, PWE, Warszawa 2016; 
4/ Czubakowska K., Rachunek kosztów i wyników, PWE, Warszawa 2015; 
5/ Kudert S., Jamroży M., Optymalizacja opodatkowania dochodów przedsiębiorców, Wolters Kluwer, Warszawa 2013; 
6/ Szlęzak- Matusewicz J., Zarządzanie podatkami osób fizycznych, Wolters Kluwer, Warszawa 2013.</t>
  </si>
  <si>
    <t>1/ Matejun M. (red.), Wyzwania i perspektywy zarządzania w małych i średnich przedsiębiorstwach, C.H.Beck, Warszawa 2010;, 
2/ Poszwa M., Zarządzanie podatkami w małej i średniej firmie, C.H. Beck, Warszawa 2007; 
3/ Ustawa z dnia 11 marca 2004 r. o podatku od towarów i usług (Dz.U. 2004, nr 54, poz. 535 z późn. zm.).</t>
  </si>
  <si>
    <t>1/ Istota i rodzaje projektów w zarządzaniu; 
2/ Elementy projektu (cel, działania, uzasadnienie, harmonogram, budżet); 
3/ Dobór zasobów do projektu (zasoby rzeczowe i ludzkie); 
4/ Źródła finasnowania projektów; 
5/ Zarządzanie projektami finansowanymi ze środków UE; 
6/ Ewaluacja projektów (produkty, rezultaty, oddziaływanie).</t>
  </si>
  <si>
    <t>1/ Kisielnicki J., Zarządzanie projektami, Wolters Kluwer, Warszawa 2014; 
2/ Wysocki R.K., Efektywne zarządzanie projektami, Wydawnictwo OnePress, Warszawa 2013; 
3/ Trocki M. (red.), Nowoczesne zarządzanie projektami, PWE, Warszawa 2012; 
4/ Wirkus M. (red.), Zarządzanie projektami i procesami. Teoria i przypadki praktyczne, Difin, Warszawa 2013.</t>
  </si>
  <si>
    <t>1/ Mingus N., Zarządzanie projektami, Wydawnictwo Helion, Warszawa 2002; 
2/ Heerkens G.R., Jak zarządzać projektami, Wydawnictwo RM, Warszawa 2003.</t>
  </si>
  <si>
    <t>1/ Obsługa systemu zarządzania treścią, służącego do sprzedaży poprzez internet; 
2/ Zasady promocji produktów i usług w internecie; 
3/ Zasady promocji produktów i usług z wykorzystaniem social mediów; 
4/ Symulacja sprzedaży, obsługi klienta (w tym potencjalnego klienta) poprzez internet; 
5/ Tworzenie kontentu sprzedażowego przy użyciu narzędzi internetowych; 
6/ Logistyka w obsłudze internetowych narzędzi sprzedażowych (ruch produktów, stany magazynowe); 
7/ Formy organizacji płatności i wysyłki produktów.</t>
  </si>
  <si>
    <t>1/ Bonek T., Smaga M., Biznes w internecie, Wolters Kluwer, Warszawa 2012; 
2/ Cendrowska B., Sokół A., Żylińska P., E-marketing dla małych i średnich przedsiębiorstw, CeDeWu, Warszawa 2014; 
3/ Bonek T., Smaga M., Jak zarabiać w internecie, Wolters Kluwer, Warszawa 2015; 
4/ Dutko M., E-biznes. Poradnik praktyka, Helion, Warszawa 2012; 
5/ Sosna Ł., E-biznes. 50 kroków do pozyskania klientów na twojej stronie www, Nakom, Warszawa 2011.</t>
  </si>
  <si>
    <t>1/ Czubała A. (red.), Podstawy marketingu, PWE, Warszawa 2012; 
2/ De Tienne K.B., Komunikacja elektroniczna, Wolters Kluwer, Warszawa 2009; 
3/ Zelek M., Sprzedaż przez internet. Aspekty prawne, Difin, Warszawa 2012.</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</si>
  <si>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</si>
  <si>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</si>
  <si>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</si>
  <si>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</si>
  <si>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1/ Zarządzanie w korporacji a małej firmie (podobieńswa, różnice); 
2/ Istota, cechy i znaczenie strategii; 
3/ Poziomy i rodzaje strategii; 
4/ Analiza strategiczna firmy, ze szczególnym uwzględnieniem specyfiki małej firmy; 
5/ Opracowywanie i realizacja strategii; 
6/ Konkurencyjność małej firmy- budowanie strategii; 
7/ Strategie konkurencji dla małych firm.</t>
  </si>
  <si>
    <t>1/ Stabryła A., Zarządzanie strategiczne w teorii i praktyce firmy, PWN, Warszawa 2017; 
2/ Berliński L., Zarządzanie strategiczne małym przedsiębiorstwem, OPO, Bydgoszcz 2002; 
3/ Matejun M., Zarządzanie małą i średnią firmą, Difin, Warszawa 2012; 
4/ Romanowska M., Planowanie strategiczne w przedsiębiorstwie, PWE, Warszawa 2009; 
5/ Obłój K., Pasja i dyscyplina strategii, Poltext, Warszawa 2010.</t>
  </si>
  <si>
    <t>1/ Porter M.E., Strategia konkurencji. Metody analizy sektorów i konkurentów, PWE, Warszawa 2000; 
2/ Strategor, Zarządzanie firmą. Strategia, struktury, decyzje, tożsamość, PWE, Warszawa 2001.</t>
  </si>
  <si>
    <t>Rozwój komputerowych narzędzi wspomagania decyzji:  
  Systemy Wspomagania Decyzji a Systemy Informacyjne Zarządzania; 
  Systemy interaktywne wspomagania decyzji indywidualnych i grupowych;  
  Systemy Wspomagania Decyzji z Bazą Wiedzy. 
Podstawowe koncepcje podejmowania decyzji wykorzystywane w SWD: 
  Decydent-decyzja (podejście behawioralne i diagnostyczne); 
  Proces decyzyjny (podejście „procesowe”; Newell, Simon); 
  Kontekst organizacyjny (Thompson, Galbraith, March).
Narzędzia analityczne w SWD z przykładami zastosowań: 
  Modelowanie matematyczne (modele BO, psychologicznej teorii wyboru); 
  Symulacja komputerowa (wprowadzenie do sieci neuronowych); 
  Analiza systemowa, Technologie SWD z przykładami zastosowań; 
  Arkusze kalkulacyjne i pakiety analityczne;  
  Generatory modeli, systemy zarządzania bazą modeli;  
  Symulatory sieci neuronowych. 
Systemy wspomagania Decyzji i ich użytkownicy:  
  Klasyfikacja systemów; 
  Główne dziedziny zastosowań; 
  Przegląd oprogramowania.</t>
  </si>
  <si>
    <t>1) Z. Banaszak, S.Kłos, J.Mleczko, Zintegrowane systemy zarządzania, PWE, Warszawa 2016. 
2) Materiały własne przygotowane w formie online wraz z zestawem ćwiczeń - dostepne dla uczestników kursu na platformie elearningowej.</t>
  </si>
  <si>
    <t>Moduł specjalistyczny obejmuje następujące kursy: Strategie w biznesie, Narzędzia IT w prowadzeniu własnej firmy oraz Profesional workshop (realizowany w języku obcym). Moduł stanowi kontynuację modułu poświęconego zarządzaniu mikro, małym i średnim biznesem,  w ramach specjalności Zarządzanie biznesem.  Kursy te przygotowują osoby, planujące prowadzenie własnego biznesu, do umiejętnego fukcjonowania w warunkach gospodarki wolnorynkowej, której najważniejszymi cechami jest rosnąca konkurencja oraz wciąż zmieniające się warunki funkcjonowania każdej firmy. Strategie w biznesie to niezbędne narzędzia, by z odpowiednim wyprzedzeniem monitorować otaczającą firmę rzeczywistość oraz w porę reagować na wszelkie zdarzenia, mogące wpływać na sytuację firmy. Z kolei w ramach kursu poświęconemu narzędziom IT w biznesie,  student poznaje, jakie narzędzia mogą wspierać przedsiębiorcę w prowadzeniu własnej firmy. Zasadniczym celem modułu jest rozwijanie praktycznych umiejętności w zakresie uniwersalnych, kluczowych kompetencji menedżerskich.</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</si>
  <si>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</si>
  <si>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</si>
  <si>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</si>
  <si>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</si>
  <si>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</si>
  <si>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</si>
  <si>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</si>
  <si>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analizować przepisy prawa podatkowego i finansowego oraz dostosować do nich swoje działania jako przedsiębiorcy; zaplanować wykorzystanie oraz zastosować narzędzia i technologie informatyczne do prowadzenia własnego biznesu; działać w konktekście konkretnych projektów biznesowych, formułując wnioski i propozycje rozwiązań dla biznesu a także w tym zakresie organizować zasoby ludzkie.</t>
  </si>
  <si>
    <t xml:space="preserve">uświadamiać sobie istotę współzależności oraz wzajemnej odpowiedzialności podmiotów uczestniczących w obrocie gospodarczym; współpracować w grupie w ramach przygotowania i realizacji projektów biznesowych; wykazuywać wiedzę i samodzielność w pracy; być przedsiębiorczym i kreatywnym, gotowym do podejmoania wyzwań, związanych z realizacją konkretnych przedsięwzięć biznesowych. </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</si>
  <si>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</si>
  <si>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</si>
  <si>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</si>
  <si>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</si>
  <si>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</si>
  <si>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</si>
  <si>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</si>
  <si>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</si>
  <si>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</si>
  <si>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</si>
  <si>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</si>
  <si>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</si>
  <si>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</si>
  <si>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</si>
  <si>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</si>
  <si>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</si>
  <si>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</si>
  <si>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</si>
  <si>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</si>
  <si>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</si>
  <si>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</si>
  <si>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</si>
  <si>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</si>
  <si>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</si>
  <si>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</si>
  <si>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</si>
  <si>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</si>
  <si>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</si>
  <si>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</si>
  <si>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</si>
  <si>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</si>
  <si>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</si>
  <si>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</si>
  <si>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</si>
  <si>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</si>
  <si>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</si>
  <si>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</si>
  <si>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</si>
  <si>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</si>
  <si>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</si>
  <si>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</si>
  <si>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</si>
  <si>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</si>
  <si>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</si>
  <si>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</si>
  <si>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</si>
  <si>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</si>
  <si>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</si>
  <si>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</si>
  <si>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</si>
  <si>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</si>
  <si>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</si>
  <si>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</si>
  <si>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</si>
  <si>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</si>
  <si>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</si>
  <si>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</si>
  <si>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</si>
  <si>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</si>
  <si>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</si>
  <si>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</si>
  <si>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</si>
  <si>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</si>
  <si>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</si>
  <si>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</si>
  <si>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</si>
  <si>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</si>
  <si>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</si>
  <si>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</si>
  <si>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</si>
  <si>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</si>
  <si>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</si>
  <si>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</si>
  <si>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</si>
  <si>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</si>
  <si>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</si>
  <si>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</si>
  <si>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</si>
  <si>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</si>
  <si>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</si>
  <si>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</si>
  <si>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</si>
  <si>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</si>
  <si>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</si>
  <si>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</si>
  <si>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</si>
  <si>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</si>
  <si>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</si>
  <si>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</si>
  <si>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</si>
  <si>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</si>
  <si>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</si>
  <si>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</si>
  <si>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</si>
  <si>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</si>
  <si>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</si>
  <si>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</si>
  <si>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</si>
  <si>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</si>
  <si>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</si>
  <si>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</si>
  <si>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</si>
  <si>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</si>
  <si>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</si>
  <si>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</si>
  <si>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</si>
  <si>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</si>
  <si>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</si>
  <si>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</si>
  <si>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</si>
  <si>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</si>
  <si>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</si>
  <si>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</si>
  <si>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</si>
  <si>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</si>
  <si>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</si>
  <si>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</si>
  <si>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</si>
  <si>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</si>
  <si>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</si>
  <si>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</si>
  <si>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</si>
  <si>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</si>
  <si>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</si>
  <si>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</si>
  <si>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</si>
  <si>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</si>
  <si>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</si>
  <si>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</si>
  <si>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</si>
  <si>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</si>
  <si>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</si>
  <si>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</si>
  <si>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</si>
  <si>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</si>
  <si>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</si>
  <si>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</si>
  <si>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</si>
  <si>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</si>
  <si>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</si>
  <si>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</si>
  <si>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potrafi prawidłowo przeanalizować i interpretować  dokumentację związaną z pozyskiwaniem źródeł finanosowania działalności. Potrafi przygotować odpowiednie dokumenty, wnioski itp.</t>
  </si>
  <si>
    <t xml:space="preserve">jest gotów do odpowiedniej oceny i akceptacji pewnego poziomu ryzyka w inicjowanych i wdrażanych w firmie projektów biznesowych. </t>
  </si>
  <si>
    <t xml:space="preserve">jest gotów do podejmowania decyzji biznesowych na podstawie zdobytej wiedzy oraz samodzielnej identyfikacji, diagnozy konkretnych problemów ekonomicznych i zarządczych. </t>
  </si>
  <si>
    <t>prawidłowo interpretuje typowe problemy w obszarze HR w firmie. Potrafi diagnozować i rozwiązywać problemy w obszarze HR oraz dobrać odpowiednie narzędzia i metody w celu ich rozwiązania lub uefektywnienia funkcjonowania organizacji w obszarze HR.</t>
  </si>
  <si>
    <t>potrafi dobrać i wykorzystać optymalne narzędzia wspierające obszar HR w firmie.</t>
  </si>
  <si>
    <t xml:space="preserve">jest gotów umiejętnie zastosować wybrane narzędzia HR w firmie. </t>
  </si>
  <si>
    <t>przyjmuje krytyczną postawę wobec wyników swojej pracy. Myśli racjonalnie i ma świadomość poziomu swojej wiedzy oraz umiejętności. Dokonuje samooceny własnych kompetencji i doskonali umiejętności, wyznacza kierunki własnego rozwoju i kształcenia.</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</si>
  <si>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</si>
  <si>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</si>
  <si>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</si>
  <si>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</si>
  <si>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</si>
  <si>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</si>
  <si>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</si>
  <si>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</si>
  <si>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</si>
  <si>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</si>
  <si>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</si>
  <si>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</si>
  <si>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</si>
  <si>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</si>
  <si>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zna i rozumie w zaawansowanym stopniu pojęcia z zakresu rachunkowości i finansów w MŚP, ze szczególnym uwzględnieniem zobowiązań wobec instytucji podatkowych. </t>
  </si>
  <si>
    <t>potrafi analizować przepisy prawa podatkowego i finansowego oraz w sposób świadomy i kreatywny  dostosować do nich swoje działania jako przedsiębiorcy.</t>
  </si>
  <si>
    <t>potrafi zaplanować wykorzystanie oraz zastosować narzędzia i technologie informatyczne do prowadzenia własnego biznesu, w tym również w obszarach związanych z zachowaniem dyscypliny finansowej.</t>
  </si>
  <si>
    <t xml:space="preserve">potrafi innowacyjnie wykonywać zadania zawodowe oraz rozwiązywać złożone i nietypowe problemy z nimi związane, w warunkach obciążonych ryzykiem i niepewnością. Potrafi również myśleć strategicznie i planować działania w obszarach prowadzonej działalności. </t>
  </si>
  <si>
    <t>jest gotowy do ciągłego uczenia się i aktualizowania swojej wiedzy, w obliczu zmieniajacego się świata, otoczenia biznesowego i prawnego. Jest gotowy do podejmowania wyzwań zawodowych w poczuciu odopowiedzialności, z uwzględnieniem prawnych, ekonomicznych i politycznych skutków swoich decyzji.</t>
  </si>
  <si>
    <t xml:space="preserve">potrafi współpracować w grupie w ramach przygotowania i realizacji zadań, wykazuje wiedzę i samodzielność w pracy. </t>
  </si>
  <si>
    <t xml:space="preserve">jest przedsiębiorczy i kreatywny, gotowy do podejmoania wyzwań, związanych z realizacją konkretnych przedsięwzięć biznesowych, jednocześnie jest świadomy skutków swojego działania. </t>
  </si>
  <si>
    <t xml:space="preserve">zna w stopniu zaawansowanym typowe metody i narzędzia badawcze do opisu wybranych procesów, przedsięwzięć i zjawisk gospodarczych. </t>
  </si>
  <si>
    <t xml:space="preserve">zna i rozumie w stopniu zaawansowanym stopniu terminologię, zjawiska i zależności w zakresie planowania przedsięwzięć biznesowych i projektowych. </t>
  </si>
  <si>
    <t xml:space="preserve">ma zaawansowaną wiedzę na temat nowoczesnych technik informatycznych i informacyjnych, wspierających przygotowanie i zarządzanie projektami i przedsięwzięciami biznesowymi. </t>
  </si>
  <si>
    <t xml:space="preserve">potrafi pozyskiwać i przetwarzać rzetelne dane do analizoania i realizacji konkretnych procesów i projektów gospodarczych/ biznesowych. </t>
  </si>
  <si>
    <t>potrafi działać w konktekście konkretnych projektów biznesowych, formułując wnioski i propozycje rozwiązań dla biznesu. Potrafi w tym zakresie organizować zasoby ludzkie.</t>
  </si>
  <si>
    <t xml:space="preserve">potrafi zaplanować wykorzystanie oraz zastosować narzędzia i technologie informatyczne do prowadzenia własnego biznesu i realizacji przedsięwzięć projektowych. Reprezentuje podejście innowacyjne i kreatywne. </t>
  </si>
  <si>
    <t>potrafi współpracować w grupie w ramach przygotowania i realizacji projektów biznesowych, wykazuje wiedzę i samodzielność w pracy.</t>
  </si>
  <si>
    <t xml:space="preserve">jest przedsiębiorczy i kreatywny, gotowy do podejmoania wyzwań, związanych z realizacją konkretnych przedsięwzięć biznesowych. </t>
  </si>
  <si>
    <t>zna i rozumie najważniejsze uwarunkowania rozwoju działalności e-commerce.</t>
  </si>
  <si>
    <t xml:space="preserve">zna podstawowe metody i narzędzia badawcze służące zaplanowaniu i realizacji działalności e-commerce. </t>
  </si>
  <si>
    <t xml:space="preserve">zna i rozumie znaczenie zarządzania marketingowego oraz strategii marketingowych, wspierających działalność w obszarze e-commerce. </t>
  </si>
  <si>
    <t>potrafi zaplanować i realizować  działalności gospodarczą w obszarze e-commerce.</t>
  </si>
  <si>
    <t xml:space="preserve"> potrafi zaplanować wykorzystanie oraz zastosować narzędzia i technologie informatyczne do prowadzenia własnego biznesu.</t>
  </si>
  <si>
    <t>wykorzystuje myślenie kreatywne i jest twórczy w zaplanowaniu i realizacji działalności e- commerce.</t>
  </si>
  <si>
    <t xml:space="preserve">jest świadomy dynamiki zjawisk zachodzących we współczesnym biznesie, potrafi prawidłowo reagować na zmieniającą się rzeczywistość, nadąża za trendami. </t>
  </si>
  <si>
    <t xml:space="preserve">jest gotów do inicjowania i uczestnictwa wprocesach kreatywnego , przedsiębiorczego projektowania przedsięwzięć związanych z prowadzoną przez siebie działalnością.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</si>
  <si>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</si>
  <si>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</si>
  <si>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</si>
  <si>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</si>
  <si>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</si>
  <si>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</si>
  <si>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 xml:space="preserve">posiada wiedzę specjalistyczną z zakresu związanego z docelowym profilem zawodowym/ specjalnością. </t>
  </si>
  <si>
    <t>potrafi analizować  i oceniać zjawiska gospodarcze w otoczeniu firmy i wykorzystać to w praktyce, potrafi analizować i oceniać przyczyny i skutki wszelkich zjawisk zachodzących w firmie, jak również decyzje podmiotów z jej otoczenia.</t>
  </si>
  <si>
    <t xml:space="preserve">umie formułować praktyczne wnioski i forsować swoje pomysły w kwestii rozwiązywania konkretnych problemów biznesowych. </t>
  </si>
  <si>
    <t xml:space="preserve">potrafi założyć własną działalność gospodarczą, działać w sposób przemyślany, myśli strategicznie i perspektywicznie. </t>
  </si>
  <si>
    <t>jest świadomy swojej wiedzy, dokonuje samooceny swoich kompetencji w zakresie procesów zachodzących w ramach firmy oraz w jej otoczeniu mikro- i makroekonomicznym.</t>
  </si>
  <si>
    <t xml:space="preserve">samodzielnie dokonuje analiz rynkowych, myśli logicznie, jest odpowiedzialny w wykonywaniu swoich obowiązków zawodowych. </t>
  </si>
  <si>
    <t xml:space="preserve">ma wiedzę na temat nowoczesnych technik i narzędzi informatycznych i informacyjnych oraz możliwości ich wykorzystania w biznesie. </t>
  </si>
  <si>
    <t>posiada wiedzę z obszaru współczesnych koncepcji i narzędzi wspomagania decyzji.</t>
  </si>
  <si>
    <t xml:space="preserve">posiada praktyczne umiejętności w zakresie wybranych aspektów komputerowego modelowania i analizy wybranych
problemów decyzyjnych. </t>
  </si>
  <si>
    <t>jest świadomy konieczności stałego doskonalenia swojej wiedzy i umiejętności z zakresu stosowania narzędzi IT w procesach decyzyjnych i zarządczych.</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</si>
  <si>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</si>
  <si>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</si>
  <si>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</si>
  <si>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</si>
  <si>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</si>
  <si>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zna metody i techniki sprzedaży, organizacji produkcji, zarządzania zmianą i jakością w organizacji. </t>
  </si>
  <si>
    <t xml:space="preserve">potrafi dokonać analizy strategicznej w organizacji. </t>
  </si>
  <si>
    <t xml:space="preserve">ma gotowość do podejmowania decyzji ekonomicznych w oparciu o posiadaną wiedzę i doświadczenie zawodowe, w odniesieniu do realizowanych projektów. </t>
  </si>
  <si>
    <t xml:space="preserve">w trakcie realizacji praktyki zawodowej respektuje obowiązujące zasady etyczne i prawne, wynikające z uregulowań zewnętrznych i wewnętrznych.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</si>
  <si>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</si>
  <si>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</si>
  <si>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</si>
  <si>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</si>
  <si>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</si>
  <si>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</si>
  <si>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</si>
  <si>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</si>
  <si>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</si>
  <si>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</si>
  <si>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</si>
  <si>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</si>
  <si>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</si>
  <si>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</si>
  <si>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</si>
  <si>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</si>
  <si>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</si>
  <si>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</si>
  <si>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</si>
  <si>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</si>
  <si>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</si>
  <si>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</si>
  <si>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</si>
  <si>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</si>
  <si>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</si>
  <si>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</si>
  <si>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</si>
  <si>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</si>
  <si>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</si>
  <si>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</si>
  <si>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</si>
  <si>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</si>
  <si>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</si>
  <si>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</si>
  <si>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</si>
  <si>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</si>
  <si>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</si>
  <si>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</si>
  <si>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</si>
  <si>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</si>
  <si>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</si>
  <si>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</si>
  <si>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</si>
  <si>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</si>
  <si>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</si>
  <si>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</si>
  <si>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</si>
  <si>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</si>
  <si>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</si>
  <si>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formy i  żródła finansowania działalności gospodarczej; pojęcie kapitału własnego i kapitału obcego, a także rozróżnia sposoby finansowania krótko- i długotermnowego; jakie jest znaczenie rynku finansowego w gospodarce rynkowej; segmenty i podmioty rynku finansowego; instrumenty finansowe według kryterium rentowności i płynności; narzędzia wspierające obszar HR w firmie; proces rekrutacji w przedsiębiorstwie; na czym polega planowanie rozwój pracowników; zasady tworzenia systemu motywacyjnego, zarządzania czasem pracy; problemy w obszarze zarządzania zasobami ludzkimi oraz narzędzia i metody w celu ich rozwiązania lub uefektywnienia funkcjonowania organizacji w obszarze HR. </t>
  </si>
  <si>
    <t xml:space="preserve">potrafi dokonać wyboru optymalnej formy i źródła finansowania określonej działalności gospodarczej, a także przeprowadzić analizę struktury kapitału i ocenić kondycję finansową podmiotu; dobrać i wykorzystać optymalne narzędzia wspierające obszar HR w firmie; prawidłowo interpretować typowe problemy z zakresu HR a także je diagnozować i rozwiązywać oraz dobrać odpowiednie narzędzia i metody w celu ich rozwiązania lub uefektywnienia funkcjonowania organizacji w obszarze HR.
</t>
  </si>
  <si>
    <t>identyfikować i stosować rózne możliwości finansowania działalności gospodarczej; do samodzielnej oceny danej formy finansowania i jej dopasowania do danego podmiotu gospodarczego; umiejętnie zastosować wybrane narzędzia HR w firmie; przyjąć krytyczną postawę wobec wyników swojej pracy; myśleć racjonalnie i oceniać poziom swojej wiedzy oraz umiejętności; dokonywać samooceny własnych kompetencji i doskonalić umiejętności, wyznaczać kierunki własnego rozwoju i kształcenia.</t>
  </si>
  <si>
    <t xml:space="preserve">zna zasady, związane z finansowaniem działalności gospodarczej i finansami firmy. Zna narzędzia wspierające decyzje oraz procesy zwiazane z pozyskiwaniem i wykorzystywaniem źródeł finansowania działalności gospodarczej. </t>
  </si>
  <si>
    <t xml:space="preserve">zna narzędzia wspierające obszar HR w firmie, wie, jak prawidłowo powinien przebiegać proces rekrutacji w przedsiębiorstwie, jak planować rozwój pracowników, jak wspierać tworzenie systemu motywacyjnego, czy zarządzać czasem pracy.  </t>
  </si>
  <si>
    <t>umie prawidłowo interpretować typowe problemy z zakresu HR. Potrafi je diagnozować i rozwiązywać oraz dobrać odpowiednie narzędzia i metody w celu ich rozwiązania lub uefektywnienia funkcjonowania organizacji w obszarze HR.</t>
  </si>
  <si>
    <t xml:space="preserve">wymogi, związane z zachowaniem dyscypliny finansowej w firmie, ze szczególnym uwzględnieniem zobowiązań wobec instytucji podatkowych; na czym polegają najważniejsze powiązania między podmiotami gospodarczymi, w szczególności między firmą, a jej otoczeniem; zasady tworzenia i organizowania podmiotów gospodarczych, jak również przedsięwzięć w ramach ich funkcjonowania; zasady funkcjonowania w obrocie gospodarczym przy wykorzystaniu instrumentów e-commerce i e-biznesu. </t>
  </si>
  <si>
    <t xml:space="preserve">zna i rozumie wymogi, związane z zachowaniem dyscypliny finansowej w firmie, ze szczególnym uwzględnieniem zobowiązań wobec instytucji podatkowych. </t>
  </si>
  <si>
    <t xml:space="preserve">zna najważniejsze narzędzia internetowe i informatycznie, wspierające procesy decyzyjne, w tym służące zachowaniu dyscypliny finansowej firmy. </t>
  </si>
  <si>
    <t>zna i rozumie zasady tworzenia i organizowania podmiotów gospodarczych, jak również przedsięwzięć w ramach ich funkcjonowania.</t>
  </si>
  <si>
    <t>zna i rozumie reguły rządzące gospodarką rynkową oraz podmiotami, uczestniczącymi w procesie gospodarowania, zna również wzajemne relacje między nimi.</t>
  </si>
  <si>
    <t>zna metody i narzędzia analizy strategicznej przedsiębiorstwa w różnych obszarach jego funkcjonowania.</t>
  </si>
  <si>
    <t xml:space="preserve">jest świadomy złożoności procesów zachodzących w organizacji i jest zdolny do ich badania - analizy, oceny i raportowania. </t>
  </si>
  <si>
    <t>świadomie wykorzystywać swoją wiedzę, dokonywać samooceny swoich kompetencji w zakresie procesów zachodzących w ramach firmy oraz w jej otoczeniu mikro- i makroekonomicznym; samodzielnie dokonywać analiz rynkowych, myśleć logicznie, być odpowiedzialnym w wykonywaniu swoich obowiązków zawodowych; do stałego doskonalenia swojej wiedzy i umiejętności z zakresu stosowania narzędzi IT w procesach decyzyjnych i zarządczych;  do doskonalenia specjalistycznego słownictwa w języku obcym.</t>
  </si>
  <si>
    <t>reguły rządzące gospodarką rynkową oraz podmiotami, uczestniczącymi w procesie gospodarowania oraz wzajemne relacje między nimi;  metody i narzędzia analizy strategicznej przedsiębiorstwa w różnych obszarach jego funkcjonowania; nowoczesne techniik i narzędzia informatyczne i informacyjne oraz możliwości ich wykorzystania w biznesie; współczesne koncepcjie i narzędzia wspomagania decyzji; zagadnienia specjalistyczne z zakresu związanego z docelowym profilem zawodowym/ specjalnością;  słownictwo specjalistyczne związane z tematyką biznesową.</t>
  </si>
  <si>
    <t>analizować  i oceniać zjawiska gospodarcze w otoczeniu firmy i wykorzystać to w praktyce; analizować i oceniać przyczyny i skutki wszelkich zjawisk zachodzących w firmie, jak również decyzje podmiotów z jej otoczenia; formułować praktyczne wnioski i forsować swoje pomysły w kwestii rozwiązywania konkretnych problemów biznesowych; wykorzystać praktyczne umiejętności w zakresie wybranych aspektów komputerowego modelowania i analizy wybranych problemów decyzyjnych; posługiwać się w języku obcym specjalistycznym słownictwem związanym z tematyką biznesową.</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</si>
  <si>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</si>
  <si>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</si>
  <si>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</si>
  <si>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ma wystarczający zasób słownictwa specjalistycznego (z obszaru zarządzania biznesem) w języku obcym.</t>
  </si>
  <si>
    <t>potrafi pracować nad przygotowaniem narzędzi biznesowych z wykorzystaniem specjalistycznego słownictwa w języku obcym.</t>
  </si>
  <si>
    <t>1/ Poznanie realnych problemów biznesowych.
2/  Sesja warsztatowa prowadzone w języku obcym z wykorzystaniem specjalistycznego słownictwa branżowego.</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</si>
  <si>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</si>
  <si>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</si>
  <si>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</si>
  <si>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</si>
  <si>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</si>
  <si>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</si>
  <si>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</si>
  <si>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</si>
  <si>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</si>
  <si>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</si>
  <si>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</si>
  <si>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</si>
  <si>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</si>
  <si>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</si>
  <si>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</si>
  <si>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</si>
  <si>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</si>
  <si>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</si>
  <si>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</si>
  <si>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</si>
  <si>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</si>
  <si>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I/ Finansowanie działalności kapitałem własnym 
   1.1. Publiczna emisja akcji, 1.2. Venture capital, 1.3. Anioły biznesu, 1.4. Crowdfunding, 1.5. Zysk zatrzymany, 1.6. Odpisy amortyzacyjne 
II/Finansowanie działalności kapitałem obcym 
  2. Zobowiązania długoterminowe 
   2.1. Kredyt bankowy, 2.2. Emisja obligacji, 2.3. Pożyczki, 2.4. Leasing, 2.5. Forfaiting, 2.6. Franchising 
III/ Zobowiązania krótkoterminowe 
   3.1. Kredyt kupiecki, 3.2. Kredyt bankowy (krótkoterminowy), 3.3. Kredyt wekslowy, 3.4. Kredyt odbiorcy, 3.5. Emisja papierów komercyjnych, 3.6. Faktoring, 3.7. Zobowiązania stałe, 3.8. Dotacje oraz subwencje</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</si>
  <si>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</si>
  <si>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Moduł aktywności praktycznej (2) ZB</t>
  </si>
  <si>
    <t>ma świadomość swojej wiedzy zawodowej, rozumie potrzebę ciągłego doskonalenia się i rozwoju.</t>
  </si>
  <si>
    <t>polski / obcy</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</si>
  <si>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</si>
  <si>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1) Istota polityki HR w firmie, 
2) Planowanie i analiza zasobów ludzkich 
3) Rekrutacja pracowników oraz narzędzia wspierające rekrutację, 
4) Analiza pracy, opisy stanowisk pracy, 
5) Systemy ocen pracowniczych oraz narzędzie wykorzystywane w ocenianiu pracowników, 
6) Planowanie ścieżek rozwoju i kariery pracowników, 
7) Tworzenie systemów motywacyjnych w firmie oraz metody oceny ich skuteczności.</t>
  </si>
  <si>
    <t>Praktyki HRM 2. Najlepsze studia przypadku z polskiego rynku, praca zbiorowa, Wyd. Grupa Wyd INFOR Sp. z o.o., Warszawa 2018.
M. Suchar, Rekrutacja i selekcja personelu, Wyd. C.H. Beck, Warszawa 2018.
D. Byczkowska-Owczarek, K. Konecki, Narzędzia i procedury zarządzania zasobami ludzkimi, Wyd. UŁ, 2015.</t>
  </si>
  <si>
    <t>T. Listwan, Ł. Sułkowski (red.), Metody i techniki zarządzania zasobami ludzkimi, Wyd. Difin S.A., Warszawa 2016.
J. Marciniak (red.), Meritum HR. Human Resources, Oficyna Wydawnicza Wolters Kluwer, Warszawa 2018.</t>
  </si>
  <si>
    <t xml:space="preserve">1/ Bednarz J., Gostomski E., Finansowanie działalności gospodarczej, Wyd. Uniwersytetu Gdańskiego, Gdańsk 2008. </t>
  </si>
  <si>
    <t>ZARZĄDZANIE BIZNESEM e-learning</t>
  </si>
  <si>
    <t>w tym w e-learningu</t>
  </si>
  <si>
    <t>ECTS w e-learningu</t>
  </si>
  <si>
    <t>Metodyka pisania prac dyplomowych</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</si>
  <si>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</si>
  <si>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*Carnegie D., Jak zdobyć przyjaciół i zjednać sobie ludzi", wyd. Studio Emka
*Leary M., Wywieranie wrażenia, strategie autoprezentacji</t>
  </si>
  <si>
    <t>* Frankfort L., Fanning P, "Mistrz ciętej riposty" Wyd. Sensus
* Batko A., "Sztuka perswazji, czyli język wpływu i manipulacji", wyd. Helion</t>
  </si>
  <si>
    <t>zal. bez oceny</t>
  </si>
  <si>
    <t>dr A. Lachowska</t>
  </si>
  <si>
    <t>niedostateczny &lt; 51%</t>
  </si>
  <si>
    <t>2020/2021</t>
  </si>
  <si>
    <t>Zarządzanie procesowe i logistyka w organizacji</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</si>
  <si>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</si>
  <si>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</si>
  <si>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</si>
  <si>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</si>
  <si>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</si>
  <si>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</si>
  <si>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 xml:space="preserve">zna podstawowe pojęcia jakości i zarządzania jakością. Zna narzędzia jakości i sposoby ich wdrożenia w przedsiębiorstwach. </t>
  </si>
  <si>
    <t>zna podstawowe źródła prawa.</t>
  </si>
  <si>
    <t xml:space="preserve">zna i rozumie przebieg i etapy procesu rejestrowania firmy w kontekście aspektów formalno-prawnych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</si>
  <si>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</si>
  <si>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</si>
  <si>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</si>
  <si>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</si>
  <si>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</si>
  <si>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</si>
  <si>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</si>
  <si>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</si>
  <si>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</si>
  <si>
    <r>
      <t xml:space="preserve">kurs do wyboru </t>
    </r>
    <r>
      <rPr>
        <sz val="9"/>
        <color theme="1"/>
        <rFont val="Calibri"/>
        <family val="2"/>
        <charset val="238"/>
        <scheme val="minor"/>
      </rPr>
      <t>(spośród katalogu kursów dostępnych w danym semestrze)</t>
    </r>
  </si>
  <si>
    <t>niestacjonarne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</si>
</sst>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i/>
      <u/>
      <sz val="12"/>
      <name val="Calibri"/>
      <family val="2"/>
      <charset val="238"/>
      <scheme val="minor"/>
    </font>
    <font>
      <b/>
      <u/>
      <sz val="12"/>
      <name val="Calibri"/>
      <family val="2"/>
      <charset val="238"/>
      <scheme val="minor"/>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
      <b/>
      <sz val="18"/>
      <color rgb="FF0094C8"/>
      <name val="Calibri"/>
      <family val="2"/>
      <charset val="238"/>
      <scheme val="minor"/>
    </font>
    <font>
      <sz val="9"/>
      <color theme="1"/>
      <name val="Calibri"/>
      <family val="2"/>
      <charset val="238"/>
      <scheme val="minor"/>
    </font>
  </fonts>
  <fills count="3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
      <patternFill patternType="solid">
        <fgColor rgb="FFC2DBF0"/>
        <bgColor indexed="64"/>
      </patternFill>
    </fill>
  </fills>
  <borders count="83">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theme="5" tint="-0.499984740745262"/>
      </right>
      <top/>
      <bottom style="medium">
        <color theme="5" tint="-0.499984740745262"/>
      </bottom>
      <diagonal/>
    </border>
  </borders>
  <cellStyleXfs count="3">
    <xf numFmtId="0" fontId="0" fillId="0" borderId="0"/>
    <xf numFmtId="0" fontId="52" fillId="0" borderId="0" applyNumberFormat="0" applyFill="0" applyBorder="0" applyAlignment="0" applyProtection="0"/>
    <xf numFmtId="0" fontId="55" fillId="9" borderId="3" applyFill="0">
      <alignment horizontal="left" vertical="center"/>
    </xf>
  </cellStyleXfs>
  <cellXfs count="541">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5" borderId="11" xfId="0" applyFill="1" applyBorder="1" applyProtection="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4" fillId="0" borderId="10" xfId="0" applyFont="1" applyBorder="1" applyAlignment="1">
      <alignment vertical="center" wrapText="1"/>
    </xf>
    <xf numFmtId="0" fontId="34" fillId="0" borderId="19" xfId="0" applyFont="1" applyBorder="1" applyAlignment="1">
      <alignment vertical="center" wrapText="1"/>
    </xf>
    <xf numFmtId="0" fontId="35"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29"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39" fillId="17" borderId="0" xfId="0" applyFont="1" applyFill="1" applyBorder="1" applyAlignment="1">
      <alignment horizontal="center" vertical="center"/>
    </xf>
    <xf numFmtId="0" fontId="37" fillId="0" borderId="0" xfId="0" applyFont="1" applyAlignment="1" applyProtection="1"/>
    <xf numFmtId="0" fontId="5" fillId="0" borderId="0" xfId="0" applyFont="1" applyProtection="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20" fillId="0" borderId="0" xfId="0" applyFont="1" applyProtection="1"/>
    <xf numFmtId="0" fontId="31"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7" borderId="3" xfId="0" applyFont="1" applyFill="1" applyBorder="1" applyAlignment="1" applyProtection="1">
      <alignment horizontal="center" vertical="center"/>
    </xf>
    <xf numFmtId="0" fontId="2" fillId="7" borderId="3" xfId="0" applyFont="1" applyFill="1" applyBorder="1" applyAlignment="1" applyProtection="1">
      <alignment horizontal="center" vertical="center"/>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2"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3"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5" fillId="7" borderId="3" xfId="0" applyFont="1" applyFill="1" applyBorder="1" applyAlignment="1" applyProtection="1">
      <alignment horizontal="center" vertical="center" wrapText="1"/>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0"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0" fillId="0" borderId="3" xfId="0" applyFont="1" applyBorder="1" applyProtection="1"/>
    <xf numFmtId="0" fontId="5" fillId="2" borderId="8" xfId="0" applyFont="1" applyFill="1" applyBorder="1" applyAlignment="1" applyProtection="1">
      <alignment horizontal="center"/>
    </xf>
    <xf numFmtId="0" fontId="5" fillId="12" borderId="8" xfId="0" applyFont="1" applyFill="1" applyBorder="1" applyAlignment="1" applyProtection="1">
      <alignment horizontal="center"/>
    </xf>
    <xf numFmtId="0" fontId="30" fillId="0" borderId="3" xfId="0" applyFont="1" applyBorder="1" applyAlignment="1" applyProtection="1">
      <alignment horizontal="center"/>
    </xf>
    <xf numFmtId="0" fontId="52" fillId="21" borderId="38" xfId="1" applyFill="1" applyBorder="1" applyAlignment="1" applyProtection="1">
      <alignment vertical="center"/>
    </xf>
    <xf numFmtId="0" fontId="52" fillId="21" borderId="38" xfId="1" applyFill="1" applyBorder="1" applyAlignment="1" applyProtection="1">
      <alignment vertical="center" wrapText="1"/>
    </xf>
    <xf numFmtId="0" fontId="8" fillId="3" borderId="73" xfId="0" applyFont="1" applyFill="1" applyBorder="1" applyAlignment="1" applyProtection="1">
      <alignment horizontal="center" vertical="center"/>
    </xf>
    <xf numFmtId="0" fontId="2" fillId="11" borderId="3" xfId="0" applyFont="1" applyFill="1" applyBorder="1" applyAlignment="1" applyProtection="1">
      <alignment horizontal="center" vertical="center"/>
    </xf>
    <xf numFmtId="0" fontId="2" fillId="13" borderId="3" xfId="0" applyFont="1" applyFill="1" applyBorder="1" applyAlignment="1" applyProtection="1">
      <alignment horizontal="center"/>
    </xf>
    <xf numFmtId="0" fontId="2" fillId="9" borderId="3" xfId="0" applyFont="1" applyFill="1" applyBorder="1" applyAlignment="1" applyProtection="1">
      <alignment horizontal="center" vertical="center"/>
    </xf>
    <xf numFmtId="0" fontId="4" fillId="9" borderId="3" xfId="0" applyFont="1" applyFill="1" applyBorder="1" applyAlignment="1" applyProtection="1">
      <alignment horizontal="center" vertical="center"/>
    </xf>
    <xf numFmtId="0" fontId="2" fillId="29" borderId="3" xfId="0" applyFont="1" applyFill="1" applyBorder="1" applyAlignment="1" applyProtection="1">
      <alignment horizontal="center"/>
    </xf>
    <xf numFmtId="0" fontId="0" fillId="2" borderId="7" xfId="0" applyFill="1" applyBorder="1" applyAlignment="1" applyProtection="1">
      <alignment horizontal="center"/>
    </xf>
    <xf numFmtId="0" fontId="2" fillId="12" borderId="8" xfId="0" applyFont="1" applyFill="1" applyBorder="1" applyAlignment="1" applyProtection="1">
      <alignment horizontal="center" vertical="center"/>
    </xf>
    <xf numFmtId="0" fontId="4" fillId="8" borderId="3" xfId="0" applyFont="1" applyFill="1" applyBorder="1" applyAlignment="1" applyProtection="1">
      <alignment horizontal="center"/>
    </xf>
    <xf numFmtId="0" fontId="5" fillId="9" borderId="3" xfId="0" applyFont="1" applyFill="1" applyBorder="1" applyAlignment="1" applyProtection="1">
      <alignment horizontal="center" vertical="center" wrapText="1"/>
    </xf>
    <xf numFmtId="0" fontId="56" fillId="0" borderId="0" xfId="0" applyFont="1" applyProtection="1"/>
    <xf numFmtId="0" fontId="57" fillId="0" borderId="0" xfId="0" applyFont="1" applyProtection="1"/>
    <xf numFmtId="0" fontId="58" fillId="0" borderId="0" xfId="0" applyFont="1" applyProtection="1"/>
    <xf numFmtId="0" fontId="8" fillId="3" borderId="50" xfId="0"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0" fontId="52" fillId="7" borderId="35" xfId="1" applyFill="1" applyBorder="1" applyAlignment="1" applyProtection="1">
      <alignment horizontal="center" vertical="center"/>
    </xf>
    <xf numFmtId="0" fontId="18" fillId="7"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2" fillId="14" borderId="35" xfId="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2" fillId="9" borderId="35" xfId="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2" fillId="11" borderId="35" xfId="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2" fillId="12" borderId="35" xfId="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82" xfId="0" applyFont="1" applyFill="1" applyBorder="1" applyAlignment="1" applyProtection="1">
      <alignment horizontal="center" vertical="center" wrapText="1"/>
    </xf>
    <xf numFmtId="0" fontId="53" fillId="12" borderId="35" xfId="1" applyFont="1" applyFill="1" applyBorder="1" applyAlignment="1" applyProtection="1">
      <alignment horizontal="center" vertical="center"/>
    </xf>
    <xf numFmtId="0" fontId="53" fillId="9" borderId="35" xfId="1" applyFont="1" applyFill="1" applyBorder="1" applyAlignment="1" applyProtection="1">
      <alignment horizontal="center" vertical="center"/>
    </xf>
    <xf numFmtId="0" fontId="53" fillId="11" borderId="35" xfId="1" applyFont="1" applyFill="1" applyBorder="1" applyAlignment="1" applyProtection="1">
      <alignment horizontal="center" vertical="center"/>
    </xf>
    <xf numFmtId="0" fontId="53" fillId="14" borderId="35" xfId="1" applyFont="1" applyFill="1" applyBorder="1" applyAlignment="1" applyProtection="1">
      <alignment horizontal="right" vertical="center"/>
    </xf>
    <xf numFmtId="0" fontId="37" fillId="3" borderId="10" xfId="0" applyFont="1" applyFill="1" applyBorder="1" applyAlignment="1" applyProtection="1">
      <alignment horizontal="center"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8"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52" fillId="21" borderId="37" xfId="1" applyFill="1" applyBorder="1" applyAlignment="1" applyProtection="1">
      <alignment vertical="center" wrapText="1"/>
    </xf>
    <xf numFmtId="0" fontId="52" fillId="21" borderId="47" xfId="1" applyFill="1" applyBorder="1" applyAlignment="1" applyProtection="1">
      <alignment vertical="center" wrapText="1"/>
    </xf>
    <xf numFmtId="0" fontId="3" fillId="12" borderId="3" xfId="0" applyFont="1" applyFill="1" applyBorder="1" applyAlignment="1" applyProtection="1">
      <alignment horizontal="center" vertical="center"/>
    </xf>
    <xf numFmtId="0" fontId="3" fillId="8" borderId="5" xfId="0" applyFont="1" applyFill="1" applyBorder="1" applyAlignment="1" applyProtection="1">
      <alignment horizontal="center"/>
    </xf>
    <xf numFmtId="0" fontId="3" fillId="8" borderId="12" xfId="0" applyFont="1" applyFill="1" applyBorder="1" applyAlignment="1" applyProtection="1">
      <alignment horizontal="center"/>
    </xf>
    <xf numFmtId="0" fontId="3" fillId="8" borderId="6" xfId="0" applyFont="1" applyFill="1" applyBorder="1" applyAlignment="1" applyProtection="1">
      <alignment horizontal="center"/>
    </xf>
    <xf numFmtId="0" fontId="3" fillId="14"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59" fillId="0" borderId="5" xfId="0" applyFont="1" applyBorder="1" applyAlignment="1" applyProtection="1">
      <alignment horizontal="center"/>
    </xf>
    <xf numFmtId="0" fontId="59" fillId="0" borderId="6" xfId="0" applyFont="1" applyBorder="1" applyAlignment="1" applyProtection="1">
      <alignment horizontal="center"/>
    </xf>
    <xf numFmtId="0" fontId="3" fillId="7" borderId="3" xfId="0" applyFont="1" applyFill="1" applyBorder="1" applyAlignment="1" applyProtection="1">
      <alignment horizontal="center" vertical="center"/>
    </xf>
    <xf numFmtId="0" fontId="3" fillId="11" borderId="3"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26" fillId="7" borderId="37" xfId="0" applyFont="1" applyFill="1" applyBorder="1" applyAlignment="1" applyProtection="1">
      <alignment horizontal="center" vertical="center"/>
    </xf>
    <xf numFmtId="0" fontId="26" fillId="7" borderId="38" xfId="0" applyFont="1" applyFill="1" applyBorder="1" applyAlignment="1" applyProtection="1">
      <alignment horizontal="center" vertical="center"/>
    </xf>
    <xf numFmtId="0" fontId="26"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36" fillId="0" borderId="0" xfId="0" applyFont="1" applyBorder="1" applyAlignment="1" applyProtection="1">
      <alignment horizontal="center" vertical="top"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0" fillId="0" borderId="10" xfId="0" applyBorder="1" applyAlignment="1" applyProtection="1">
      <alignment horizontal="center"/>
    </xf>
    <xf numFmtId="0" fontId="37"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xf>
    <xf numFmtId="0" fontId="45" fillId="4" borderId="69"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37" fillId="3" borderId="69" xfId="0"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47" fillId="2" borderId="13" xfId="0" applyFont="1" applyFill="1" applyBorder="1" applyAlignment="1" applyProtection="1">
      <alignment horizontal="center" vertical="top"/>
    </xf>
    <xf numFmtId="0" fontId="47" fillId="2" borderId="14" xfId="0" applyFont="1" applyFill="1" applyBorder="1" applyAlignment="1" applyProtection="1">
      <alignment horizontal="center" vertical="top"/>
    </xf>
    <xf numFmtId="0" fontId="47" fillId="2" borderId="45" xfId="0" applyFont="1" applyFill="1" applyBorder="1" applyAlignment="1" applyProtection="1">
      <alignment horizontal="center" vertical="top"/>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8" fillId="3" borderId="40" xfId="0" applyFont="1" applyFill="1" applyBorder="1" applyAlignment="1" applyProtection="1">
      <alignment horizontal="center" vertical="center" textRotation="90"/>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50" fillId="0" borderId="13" xfId="0" applyFont="1" applyFill="1" applyBorder="1" applyAlignment="1" applyProtection="1">
      <alignment horizontal="center"/>
    </xf>
    <xf numFmtId="0" fontId="50" fillId="0" borderId="14" xfId="0" applyFont="1" applyFill="1" applyBorder="1" applyAlignment="1" applyProtection="1">
      <alignment horizontal="center"/>
    </xf>
    <xf numFmtId="0" fontId="50" fillId="0" borderId="15" xfId="0" applyFont="1" applyFill="1" applyBorder="1" applyAlignment="1" applyProtection="1">
      <alignment horizontal="center"/>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8" fillId="2" borderId="17" xfId="0" applyFont="1" applyFill="1" applyBorder="1" applyAlignment="1" applyProtection="1">
      <alignment horizontal="center" vertical="center" textRotation="90" wrapText="1"/>
    </xf>
    <xf numFmtId="0" fontId="28" fillId="22" borderId="13" xfId="0" applyFont="1" applyFill="1" applyBorder="1" applyAlignment="1" applyProtection="1">
      <alignment horizontal="center" vertical="center"/>
    </xf>
    <xf numFmtId="0" fontId="28" fillId="22" borderId="14" xfId="0" applyFont="1" applyFill="1" applyBorder="1" applyAlignment="1" applyProtection="1">
      <alignment horizontal="center" vertical="center"/>
    </xf>
    <xf numFmtId="0" fontId="28" fillId="22" borderId="15" xfId="0" applyFont="1" applyFill="1" applyBorder="1" applyAlignment="1" applyProtection="1">
      <alignment horizontal="center" vertical="center"/>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8" fillId="22" borderId="13" xfId="0" applyFont="1" applyFill="1" applyBorder="1" applyAlignment="1" applyProtection="1">
      <alignment horizontal="center"/>
    </xf>
    <xf numFmtId="0" fontId="38" fillId="22" borderId="14" xfId="0" applyFont="1" applyFill="1" applyBorder="1" applyAlignment="1" applyProtection="1">
      <alignment horizontal="center"/>
    </xf>
    <xf numFmtId="0" fontId="38" fillId="22" borderId="15" xfId="0" applyFont="1" applyFill="1" applyBorder="1" applyAlignment="1" applyProtection="1">
      <alignment horizontal="center"/>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27" fillId="26" borderId="13" xfId="0" applyFont="1" applyFill="1" applyBorder="1" applyAlignment="1" applyProtection="1">
      <alignment horizontal="center" wrapText="1"/>
    </xf>
    <xf numFmtId="0" fontId="27" fillId="26" borderId="14" xfId="0" applyFont="1" applyFill="1" applyBorder="1" applyAlignment="1" applyProtection="1">
      <alignment horizontal="center" wrapText="1"/>
    </xf>
    <xf numFmtId="0" fontId="27" fillId="26" borderId="15" xfId="0" applyFont="1" applyFill="1" applyBorder="1" applyAlignment="1" applyProtection="1">
      <alignment horizontal="center" wrapText="1"/>
    </xf>
    <xf numFmtId="0" fontId="24" fillId="6" borderId="40" xfId="0" applyFont="1" applyFill="1" applyBorder="1" applyAlignment="1" applyProtection="1">
      <alignment horizontal="center"/>
    </xf>
    <xf numFmtId="0" fontId="24" fillId="6" borderId="11" xfId="0" applyFont="1" applyFill="1" applyBorder="1" applyAlignment="1" applyProtection="1">
      <alignment horizontal="center"/>
    </xf>
    <xf numFmtId="0" fontId="24" fillId="6"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7" fillId="3" borderId="40"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1" fillId="21" borderId="11" xfId="0" applyFont="1" applyFill="1" applyBorder="1" applyAlignment="1" applyProtection="1">
      <alignment horizontal="center" vertical="center" wrapText="1"/>
    </xf>
    <xf numFmtId="0" fontId="51" fillId="21" borderId="41" xfId="0" applyFont="1" applyFill="1" applyBorder="1" applyAlignment="1" applyProtection="1">
      <alignment horizontal="center" vertical="center" wrapText="1"/>
    </xf>
    <xf numFmtId="0" fontId="28" fillId="21" borderId="11" xfId="0" applyFont="1" applyFill="1" applyBorder="1" applyAlignment="1" applyProtection="1">
      <alignment horizontal="center" vertical="center" wrapText="1"/>
    </xf>
    <xf numFmtId="0" fontId="28" fillId="21" borderId="41" xfId="0" applyFont="1" applyFill="1" applyBorder="1" applyAlignment="1" applyProtection="1">
      <alignment horizontal="center" vertical="center" wrapText="1"/>
    </xf>
    <xf numFmtId="0" fontId="38" fillId="3" borderId="40" xfId="0" applyFont="1" applyFill="1" applyBorder="1" applyAlignment="1" applyProtection="1">
      <alignment horizontal="center" vertical="center" textRotation="90" wrapText="1"/>
    </xf>
    <xf numFmtId="0" fontId="26" fillId="27" borderId="13" xfId="0" applyFont="1" applyFill="1" applyBorder="1" applyAlignment="1" applyProtection="1">
      <alignment horizontal="center" vertical="center"/>
    </xf>
    <xf numFmtId="0" fontId="26" fillId="27" borderId="14" xfId="0" applyFont="1" applyFill="1" applyBorder="1" applyAlignment="1" applyProtection="1">
      <alignment horizontal="center" vertical="center"/>
    </xf>
    <xf numFmtId="0" fontId="26"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5" fillId="21" borderId="13" xfId="0" applyFont="1" applyFill="1" applyBorder="1" applyAlignment="1" applyProtection="1">
      <alignment horizontal="center" vertical="center"/>
    </xf>
    <xf numFmtId="0" fontId="25" fillId="21" borderId="14" xfId="0" applyFont="1" applyFill="1" applyBorder="1" applyAlignment="1" applyProtection="1">
      <alignment horizontal="center" vertical="center"/>
    </xf>
    <xf numFmtId="0" fontId="25" fillId="21" borderId="45" xfId="0" applyFont="1" applyFill="1" applyBorder="1" applyAlignment="1" applyProtection="1">
      <alignment horizontal="center" vertical="center"/>
    </xf>
    <xf numFmtId="0" fontId="8" fillId="3" borderId="11" xfId="0" applyFont="1" applyFill="1" applyBorder="1" applyAlignment="1" applyProtection="1">
      <alignment horizontal="center" vertical="center" textRotation="90"/>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42" fillId="3" borderId="10" xfId="0" applyFont="1" applyFill="1" applyBorder="1" applyAlignment="1" applyProtection="1">
      <alignment horizontal="center" vertical="center" wrapText="1"/>
    </xf>
    <xf numFmtId="0" fontId="8" fillId="3" borderId="44" xfId="0" applyFont="1" applyFill="1" applyBorder="1" applyAlignment="1" applyProtection="1">
      <alignment horizontal="center" vertical="center" textRotation="90" wrapText="1"/>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7"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9" borderId="23"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22" xfId="0" applyFont="1" applyFill="1" applyBorder="1" applyAlignment="1" applyProtection="1">
      <alignment horizontal="center" vertical="center" wrapText="1"/>
    </xf>
    <xf numFmtId="0" fontId="18" fillId="11"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42" xfId="0" applyFont="1" applyFill="1" applyBorder="1" applyAlignment="1" applyProtection="1">
      <alignment horizontal="center" vertical="center" wrapText="1"/>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8" fillId="3" borderId="51" xfId="0" applyFont="1" applyFill="1" applyBorder="1" applyAlignment="1" applyProtection="1">
      <alignment horizontal="center" vertical="center" textRotation="90"/>
    </xf>
    <xf numFmtId="0" fontId="26" fillId="22" borderId="13" xfId="0" applyFont="1" applyFill="1" applyBorder="1" applyAlignment="1" applyProtection="1">
      <alignment horizontal="center" vertical="center"/>
    </xf>
    <xf numFmtId="0" fontId="26" fillId="22" borderId="14" xfId="0" applyFont="1" applyFill="1" applyBorder="1" applyAlignment="1" applyProtection="1">
      <alignment horizontal="center" vertical="center"/>
    </xf>
    <xf numFmtId="0" fontId="26" fillId="22" borderId="15" xfId="0" applyFont="1" applyFill="1" applyBorder="1" applyAlignment="1" applyProtection="1">
      <alignment horizontal="center" vertical="center"/>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textRotation="90" wrapText="1"/>
    </xf>
    <xf numFmtId="0" fontId="28" fillId="21" borderId="13" xfId="0" applyFont="1" applyFill="1" applyBorder="1" applyAlignment="1" applyProtection="1">
      <alignment horizontal="center" vertical="center" wrapText="1"/>
    </xf>
    <xf numFmtId="0" fontId="28" fillId="21" borderId="14" xfId="0" applyFont="1" applyFill="1" applyBorder="1" applyAlignment="1" applyProtection="1">
      <alignment horizontal="center" vertical="center" wrapText="1"/>
    </xf>
    <xf numFmtId="0" fontId="28" fillId="21" borderId="45" xfId="0" applyFont="1" applyFill="1" applyBorder="1" applyAlignment="1" applyProtection="1">
      <alignment horizontal="center" vertical="center" wrapText="1"/>
    </xf>
    <xf numFmtId="0" fontId="37" fillId="3" borderId="73" xfId="0" applyFont="1" applyFill="1" applyBorder="1" applyAlignment="1" applyProtection="1">
      <alignment horizontal="center" vertical="center" textRotation="90"/>
    </xf>
    <xf numFmtId="0" fontId="37" fillId="3" borderId="49" xfId="0" applyFont="1" applyFill="1" applyBorder="1" applyAlignment="1" applyProtection="1">
      <alignment horizontal="center" vertical="center" textRotation="90"/>
    </xf>
    <xf numFmtId="0" fontId="37"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1" fillId="21" borderId="13" xfId="0" applyFont="1" applyFill="1" applyBorder="1" applyAlignment="1" applyProtection="1">
      <alignment horizontal="center" vertical="center" wrapText="1"/>
    </xf>
    <xf numFmtId="0" fontId="51" fillId="21" borderId="14" xfId="0" applyFont="1" applyFill="1" applyBorder="1" applyAlignment="1" applyProtection="1">
      <alignment horizontal="center" vertical="center" wrapText="1"/>
    </xf>
    <xf numFmtId="0" fontId="51" fillId="21" borderId="45" xfId="0" applyFont="1" applyFill="1" applyBorder="1" applyAlignment="1" applyProtection="1">
      <alignment horizontal="center" vertical="center" wrapText="1"/>
    </xf>
    <xf numFmtId="0" fontId="24" fillId="6" borderId="71" xfId="0" applyFont="1" applyFill="1" applyBorder="1" applyAlignment="1" applyProtection="1">
      <alignment horizontal="center"/>
    </xf>
    <xf numFmtId="0" fontId="24" fillId="6" borderId="14" xfId="0" applyFont="1" applyFill="1" applyBorder="1" applyAlignment="1" applyProtection="1">
      <alignment horizontal="center"/>
    </xf>
    <xf numFmtId="0" fontId="24" fillId="6" borderId="45" xfId="0" applyFont="1" applyFill="1" applyBorder="1" applyAlignment="1" applyProtection="1">
      <alignment horizontal="center"/>
    </xf>
    <xf numFmtId="0" fontId="38" fillId="3" borderId="73" xfId="0" applyFont="1" applyFill="1" applyBorder="1" applyAlignment="1" applyProtection="1">
      <alignment horizontal="center" vertical="center" textRotation="90" wrapText="1"/>
    </xf>
    <xf numFmtId="0" fontId="38" fillId="3" borderId="49" xfId="0" applyFont="1" applyFill="1" applyBorder="1" applyAlignment="1" applyProtection="1">
      <alignment horizontal="center" vertical="center" textRotation="90" wrapText="1"/>
    </xf>
    <xf numFmtId="0" fontId="38"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wrapText="1"/>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49" fillId="27" borderId="10" xfId="0" applyFont="1" applyFill="1" applyBorder="1" applyAlignment="1" applyProtection="1">
      <alignment horizontal="center" vertical="center"/>
    </xf>
    <xf numFmtId="0" fontId="55" fillId="7" borderId="3" xfId="2" applyFill="1" applyProtection="1">
      <alignment horizontal="left" vertical="center"/>
    </xf>
    <xf numFmtId="0" fontId="0" fillId="0" borderId="3" xfId="0" applyBorder="1" applyProtection="1"/>
    <xf numFmtId="0" fontId="55" fillId="11" borderId="3" xfId="2" applyFill="1" applyProtection="1">
      <alignment horizontal="left" vertic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55" fillId="9" borderId="3" xfId="2" applyFill="1" applyProtection="1">
      <alignment horizontal="left"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55" fillId="14" borderId="3" xfId="2" applyFill="1" applyProtection="1">
      <alignment horizontal="left" vertical="center"/>
    </xf>
    <xf numFmtId="0" fontId="54" fillId="14" borderId="3" xfId="2" applyFont="1" applyFill="1" applyProtection="1">
      <alignment horizontal="left" vertic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55" fillId="10" borderId="3" xfId="2" applyFill="1" applyProtection="1">
      <alignment horizontal="left" vertical="center"/>
    </xf>
    <xf numFmtId="0" fontId="54" fillId="10" borderId="3" xfId="2" applyFont="1" applyFill="1" applyProtection="1">
      <alignment horizontal="left" vertical="center"/>
    </xf>
    <xf numFmtId="0" fontId="4" fillId="25" borderId="5" xfId="0" applyFont="1" applyFill="1" applyBorder="1" applyAlignment="1" applyProtection="1">
      <alignment horizontal="center"/>
    </xf>
    <xf numFmtId="0" fontId="4" fillId="25" borderId="6" xfId="0" applyFont="1" applyFill="1" applyBorder="1" applyAlignment="1" applyProtection="1">
      <alignment horizontal="center"/>
    </xf>
    <xf numFmtId="0" fontId="55" fillId="12" borderId="3" xfId="2" applyFill="1" applyProtection="1">
      <alignment horizontal="left" vertical="center"/>
    </xf>
    <xf numFmtId="0" fontId="54" fillId="12" borderId="3" xfId="2" applyFont="1" applyFill="1" applyProtection="1">
      <alignment horizontal="left" vertical="center"/>
    </xf>
    <xf numFmtId="0" fontId="4" fillId="12" borderId="3" xfId="0" applyFont="1" applyFill="1" applyBorder="1" applyAlignment="1" applyProtection="1">
      <alignment horizontal="left"/>
    </xf>
    <xf numFmtId="0" fontId="5" fillId="0" borderId="3" xfId="0" applyFont="1" applyBorder="1" applyAlignment="1" applyProtection="1">
      <alignment horizontal="left"/>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0" fillId="0" borderId="0" xfId="0" applyBorder="1" applyProtection="1"/>
    <xf numFmtId="0" fontId="0" fillId="0" borderId="0" xfId="0" applyBorder="1" applyAlignment="1" applyProtection="1"/>
    <xf numFmtId="0" fontId="10" fillId="0" borderId="10"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5" fillId="0" borderId="0" xfId="0" applyFont="1" applyProtection="1"/>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44" fillId="0" borderId="1"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8" fillId="3" borderId="4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8" fillId="3" borderId="26"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15" fillId="21" borderId="39" xfId="0" applyFont="1" applyFill="1" applyBorder="1" applyAlignment="1" applyProtection="1">
      <alignment horizontal="center" vertical="center"/>
    </xf>
    <xf numFmtId="0" fontId="34" fillId="0" borderId="30" xfId="0" applyFont="1" applyBorder="1" applyAlignment="1" applyProtection="1">
      <alignment horizontal="left" vertical="center" wrapText="1"/>
    </xf>
    <xf numFmtId="0" fontId="34" fillId="0" borderId="31" xfId="0" applyFont="1" applyBorder="1" applyAlignment="1" applyProtection="1">
      <alignment horizontal="left" vertical="center" wrapText="1"/>
    </xf>
    <xf numFmtId="0" fontId="34" fillId="0" borderId="32" xfId="0" applyFont="1" applyBorder="1" applyAlignment="1" applyProtection="1">
      <alignment horizontal="left" vertical="center" wrapText="1"/>
    </xf>
    <xf numFmtId="0" fontId="48" fillId="0" borderId="54" xfId="0" applyFont="1" applyBorder="1" applyAlignment="1" applyProtection="1">
      <alignment horizontal="left" vertical="top" wrapText="1"/>
    </xf>
    <xf numFmtId="0" fontId="48" fillId="0" borderId="55" xfId="0" applyFont="1" applyBorder="1" applyAlignment="1" applyProtection="1">
      <alignment horizontal="left" vertical="top" wrapText="1"/>
    </xf>
    <xf numFmtId="0" fontId="48" fillId="0" borderId="56" xfId="0" applyFont="1" applyBorder="1" applyAlignment="1" applyProtection="1">
      <alignment horizontal="left" vertical="top" wrapText="1"/>
    </xf>
    <xf numFmtId="0" fontId="34" fillId="0" borderId="24"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25" xfId="0" applyFont="1" applyBorder="1" applyAlignment="1" applyProtection="1">
      <alignment horizontal="left" vertical="center" wrapText="1"/>
    </xf>
    <xf numFmtId="0" fontId="48" fillId="0" borderId="57" xfId="0" applyFont="1" applyBorder="1" applyAlignment="1" applyProtection="1">
      <alignment horizontal="left" vertical="top" wrapText="1"/>
    </xf>
    <xf numFmtId="0" fontId="48" fillId="0" borderId="58" xfId="0" applyFont="1" applyBorder="1" applyAlignment="1" applyProtection="1">
      <alignment horizontal="left" vertical="top" wrapText="1"/>
    </xf>
    <xf numFmtId="0" fontId="48" fillId="0" borderId="59" xfId="0" applyFont="1" applyBorder="1" applyAlignment="1" applyProtection="1">
      <alignment horizontal="left" vertical="top" wrapText="1"/>
    </xf>
    <xf numFmtId="0" fontId="34" fillId="0" borderId="26" xfId="0" applyFont="1" applyBorder="1" applyAlignment="1" applyProtection="1">
      <alignment horizontal="left" vertical="center" wrapText="1"/>
    </xf>
    <xf numFmtId="0" fontId="34" fillId="0" borderId="27" xfId="0" applyFont="1" applyBorder="1" applyAlignment="1" applyProtection="1">
      <alignment horizontal="left" vertical="center" wrapText="1"/>
    </xf>
    <xf numFmtId="0" fontId="34" fillId="0" borderId="28" xfId="0" applyFont="1" applyBorder="1" applyAlignment="1" applyProtection="1">
      <alignment horizontal="left" vertical="center" wrapText="1"/>
    </xf>
    <xf numFmtId="0" fontId="48" fillId="0" borderId="60" xfId="0" applyFont="1" applyBorder="1" applyAlignment="1" applyProtection="1">
      <alignment horizontal="left" vertical="top" wrapText="1"/>
    </xf>
    <xf numFmtId="0" fontId="48" fillId="0" borderId="61" xfId="0" applyFont="1" applyBorder="1" applyAlignment="1" applyProtection="1">
      <alignment horizontal="left" vertical="top" wrapText="1"/>
    </xf>
    <xf numFmtId="0" fontId="48" fillId="0" borderId="62" xfId="0" applyFont="1" applyBorder="1" applyAlignment="1" applyProtection="1">
      <alignment horizontal="left" vertical="top" wrapText="1"/>
    </xf>
    <xf numFmtId="0" fontId="34" fillId="0" borderId="21" xfId="0"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48" fillId="0" borderId="63" xfId="0" applyFont="1" applyBorder="1" applyAlignment="1" applyProtection="1">
      <alignment horizontal="left" vertical="top" wrapText="1"/>
    </xf>
    <xf numFmtId="0" fontId="48" fillId="0" borderId="64" xfId="0" applyFont="1" applyBorder="1" applyAlignment="1" applyProtection="1">
      <alignment horizontal="left" vertical="top" wrapText="1"/>
    </xf>
    <xf numFmtId="0" fontId="48" fillId="0" borderId="65" xfId="0" applyFont="1" applyBorder="1" applyAlignment="1" applyProtection="1">
      <alignment horizontal="left" vertical="top" wrapText="1"/>
    </xf>
    <xf numFmtId="0" fontId="34" fillId="0" borderId="34" xfId="0" applyFont="1" applyBorder="1" applyAlignment="1" applyProtection="1">
      <alignment horizontal="left" vertical="center" wrapText="1"/>
    </xf>
    <xf numFmtId="0" fontId="34" fillId="0" borderId="35" xfId="0" applyFont="1" applyBorder="1" applyAlignment="1" applyProtection="1">
      <alignment horizontal="left" vertical="center" wrapText="1"/>
    </xf>
    <xf numFmtId="0" fontId="34" fillId="0" borderId="36" xfId="0" applyFont="1" applyBorder="1" applyAlignment="1" applyProtection="1">
      <alignment horizontal="left" vertical="center" wrapText="1"/>
    </xf>
    <xf numFmtId="0" fontId="48" fillId="0" borderId="66" xfId="0" applyFont="1" applyBorder="1" applyAlignment="1" applyProtection="1">
      <alignment horizontal="left" vertical="top" wrapText="1"/>
    </xf>
    <xf numFmtId="0" fontId="48" fillId="0" borderId="67" xfId="0" applyFont="1" applyBorder="1" applyAlignment="1" applyProtection="1">
      <alignment horizontal="left" vertical="top" wrapText="1"/>
    </xf>
    <xf numFmtId="0" fontId="48" fillId="0" borderId="68" xfId="0" applyFont="1" applyBorder="1" applyAlignment="1" applyProtection="1">
      <alignment horizontal="left" vertical="top" wrapText="1"/>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48" fillId="0" borderId="75" xfId="0" applyFont="1" applyBorder="1" applyAlignment="1" applyProtection="1">
      <alignment horizontal="left" vertical="top" wrapText="1"/>
    </xf>
    <xf numFmtId="0" fontId="48" fillId="0" borderId="76" xfId="0" applyFont="1" applyBorder="1" applyAlignment="1" applyProtection="1">
      <alignment horizontal="left" vertical="top" wrapText="1"/>
    </xf>
    <xf numFmtId="0" fontId="48" fillId="0" borderId="77" xfId="0" applyFont="1" applyBorder="1" applyAlignment="1" applyProtection="1">
      <alignment horizontal="left" vertical="top" wrapText="1"/>
    </xf>
    <xf numFmtId="0" fontId="34" fillId="0" borderId="0" xfId="0" applyFont="1" applyAlignment="1" applyProtection="1">
      <alignment horizontal="left" vertical="center" wrapText="1"/>
    </xf>
    <xf numFmtId="0" fontId="48" fillId="0" borderId="79" xfId="0" applyFont="1" applyBorder="1" applyAlignment="1" applyProtection="1">
      <alignment horizontal="left" vertical="top" wrapText="1"/>
    </xf>
    <xf numFmtId="0" fontId="48" fillId="0" borderId="80" xfId="0" applyFont="1" applyBorder="1" applyAlignment="1" applyProtection="1">
      <alignment horizontal="left" vertical="top" wrapText="1"/>
    </xf>
    <xf numFmtId="0" fontId="48" fillId="0" borderId="81" xfId="0" applyFont="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44" fillId="3" borderId="10" xfId="0" applyFont="1" applyFill="1" applyBorder="1" applyAlignment="1" applyProtection="1">
      <alignment horizontal="center" vertical="center"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0" borderId="11" xfId="0" applyFont="1" applyFill="1" applyBorder="1" applyAlignment="1" applyProtection="1">
      <alignment horizontal="left" vertical="top" wrapText="1"/>
    </xf>
    <xf numFmtId="0" fontId="0" fillId="0" borderId="41" xfId="0" applyFont="1" applyFill="1" applyBorder="1" applyAlignment="1" applyProtection="1">
      <alignment horizontal="left" vertical="top"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4" fillId="28" borderId="13" xfId="0" applyFont="1" applyFill="1" applyBorder="1" applyAlignment="1" applyProtection="1">
      <alignment horizontal="left" vertical="top" wrapText="1"/>
    </xf>
    <xf numFmtId="0" fontId="34" fillId="28" borderId="14" xfId="0" applyFont="1" applyFill="1" applyBorder="1" applyAlignment="1" applyProtection="1">
      <alignment horizontal="left" vertical="top" wrapText="1"/>
    </xf>
    <xf numFmtId="0" fontId="34" fillId="28" borderId="72" xfId="0" applyFont="1" applyFill="1" applyBorder="1" applyAlignment="1" applyProtection="1">
      <alignment horizontal="left" vertical="top" wrapText="1"/>
    </xf>
    <xf numFmtId="0" fontId="11" fillId="3" borderId="10" xfId="0" applyFont="1" applyFill="1" applyBorder="1" applyAlignment="1" applyProtection="1">
      <alignment horizontal="center" vertical="center" wrapText="1"/>
    </xf>
  </cellXfs>
  <cellStyles count="3">
    <cellStyle name="Hiperłącze" xfId="1" builtinId="8" customBuiltin="1"/>
    <cellStyle name="Modul" xfId="2" xr:uid="{1E1D3FF9-EE97-47DB-A63C-23176597CF79}"/>
    <cellStyle name="Normalny" xfId="0" builtinId="0"/>
  </cellStyles>
  <dxfs count="0"/>
  <tableStyles count="0" defaultTableStyle="TableStyleMedium2" defaultPivotStyle="PivotStyleLight16"/>
  <colors>
    <mruColors>
      <color rgb="FFD5D5FF"/>
      <color rgb="FFE6FD91"/>
      <color rgb="FFCCFFCC"/>
      <color rgb="FFF9D3B9"/>
      <color rgb="FFC9C9FF"/>
      <color rgb="FFFFCD2F"/>
      <color rgb="FFE7E7FF"/>
      <color rgb="FFABABFF"/>
      <color rgb="FFBDBDFF"/>
      <color rgb="FFBC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5</xdr:col>
      <xdr:colOff>295275</xdr:colOff>
      <xdr:row>0</xdr:row>
      <xdr:rowOff>0</xdr:rowOff>
    </xdr:from>
    <xdr:to>
      <xdr:col>11</xdr:col>
      <xdr:colOff>177273</xdr:colOff>
      <xdr:row>4</xdr:row>
      <xdr:rowOff>71422</xdr:rowOff>
    </xdr:to>
    <xdr:pic>
      <xdr:nvPicPr>
        <xdr:cNvPr id="2" name="Obraz 1">
          <a:extLst>
            <a:ext uri="{FF2B5EF4-FFF2-40B4-BE49-F238E27FC236}">
              <a16:creationId xmlns:a16="http://schemas.microsoft.com/office/drawing/2014/main" id="{6DA66E62-BBCC-4E98-8C86-23E7AB4F79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96250" y="0"/>
          <a:ext cx="4187298" cy="11667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AC78AD3-D90E-4171-9C01-D661BDB75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5A3A717-D941-4C48-9AD4-72AD658E5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1ED1403-00E8-4841-93A7-82089F3524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7F06773-DA19-455D-8F27-B0DBAF3B5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BEC9216-F246-43E2-87C5-D3FE4C058C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CC42CAE-9AC2-4F0E-9BEA-74CB06740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25BBB5E-D971-4113-8A23-CDE80FB634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AF1E67B-E304-415E-923A-F53153B76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EFE96CAC-2CE4-468E-8EFC-6DA7893B7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25E4F2B-B9CF-472B-A227-C4D8238BA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49481CE-676A-4D52-BE8E-8A6EA3E668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986D341-58B4-4E64-92A4-B325273C7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433A03E6-1800-4BF4-978A-8377130C7C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BCC2C82-9E5A-4519-AAA9-E8F941B026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ACE3800-1B69-4A32-94D1-6FE2D54DAE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A3E8549-1999-42CB-A962-A8EB1820B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660D4FFC-618A-453E-98CD-DA92496DC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AB09974-23ED-433B-BE42-30576C3E04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2A46F20-FE98-4DDA-A774-F08555437C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CEBFBA3-E761-4201-B7DB-8B9E43E80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93795</xdr:colOff>
      <xdr:row>2</xdr:row>
      <xdr:rowOff>358588</xdr:rowOff>
    </xdr:to>
    <xdr:pic>
      <xdr:nvPicPr>
        <xdr:cNvPr id="2" name="Obraz 1">
          <a:extLst>
            <a:ext uri="{FF2B5EF4-FFF2-40B4-BE49-F238E27FC236}">
              <a16:creationId xmlns:a16="http://schemas.microsoft.com/office/drawing/2014/main" id="{BF539373-B868-4B0C-94CB-69275AE80F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51295" cy="815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3FABBE2-BF9A-457F-A87E-0C355277E2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82AA489-2B81-4135-9B0D-9525183EE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B779813-3E95-4691-B874-6B9E2171BE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32F40A26-3793-4610-96C4-FE55F27448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A7CF912-E101-4B0D-A387-26F9C4009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9A2E148-D864-4EF6-82DA-679AF7A017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81D7338-D44B-4A05-B732-4021F805B0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8B9C939-980F-416F-9C5C-2AF1F13B0D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213E6DA-6768-42DA-AD82-D3138C00D5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CCCDE1D2-2440-4760-A4AA-52747C6E7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344D321-1FCA-482B-9DB6-C7A5449A64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68D3B08-EB34-4C96-99E1-210F515B52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13</xdr:col>
      <xdr:colOff>714375</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6AAD074-EFE5-4838-BF99-4F0A0A212B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215FE4F-94BF-44E6-92BD-C4C7A1F36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84DF8FE-8407-4E7F-BE65-2D87AEA2B5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98E8641-CC76-4AFE-AE6A-BA778CE33C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5E42A43F-11CF-4B2E-BDAE-F69D3162A4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522999D-7393-4B28-81E0-BC2C5729FE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195C0E42-20EE-49D6-8C79-3C8F85DF1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F2D8515-D364-4E3B-95C4-660017DDA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2114E3AC-FDBF-4304-A84A-E699D6783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5A3C1E5-F8B6-441A-AE13-915268DD27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63BD23C-816E-4165-BA8A-4474E94275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D20C1C8B-3D0B-40AC-9D54-12BBC98919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96E366AD-D42B-4113-B1EF-5D1936289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B82E724A-4413-456A-A06D-2A83D1B80D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9C91A22-C9CD-4D90-A706-13454E688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6CB1A09-3F3E-479A-AA6D-BCA061C623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49E1428-B728-46B6-9D37-6FBEA5D488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EC89E2C-31D8-4710-89D5-F6513FF19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4A81987-FAD7-4DF6-B8F8-D4E953BBF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21C8692-6E52-479D-AEA5-8F57337B4B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5B1A80A6-D5F2-48D7-8BED-DB77ACA85A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570ADEC-004A-4004-A6E2-F84E1CB6E0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29C42E7-3B82-436A-A840-E5896B7061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12AAF79-7261-416C-97AA-84FD280A9A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7AB6F7C-FA62-45B3-ABE7-D7163FBF4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720C161-3475-40B3-A2FE-9E70FA81C1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10/EKONOMIA-e-1_Kurs-3-1_2019-20.pdf" TargetMode="External"/><Relationship Id="rId7" Type="http://schemas.openxmlformats.org/officeDocument/2006/relationships/vmlDrawing" Target="../drawings/vmlDrawing13.vml"/><Relationship Id="rId2" Type="http://schemas.openxmlformats.org/officeDocument/2006/relationships/hyperlink" Target="https://www.zpsb.pl/wp-content/uploads/2019/10/EKONOMIA-e-1_Kurs-3-4_2019-20.pdf" TargetMode="External"/><Relationship Id="rId1" Type="http://schemas.openxmlformats.org/officeDocument/2006/relationships/hyperlink" Target="https://www.zpsb.pl/wp-content/uploads/2019/10/EKONOMIA-e-1_Kurs-3-2_2019-20.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10/EKONOMIA-e-1_Kurs-3-3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10/EKONOMIA-e-1_Kurs-4-1_2019-20.pdf" TargetMode="External"/><Relationship Id="rId1" Type="http://schemas.openxmlformats.org/officeDocument/2006/relationships/hyperlink" Target="https://www.zpsb.pl/wp-content/uploads/2019/10/EKONOMIA-e-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10/EKONOMIA-e-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10/EKONOMIA-e-1_Kurs-1-4_2019-20.pdf" TargetMode="External"/><Relationship Id="rId1" Type="http://schemas.openxmlformats.org/officeDocument/2006/relationships/hyperlink" Target="https://www.zpsb.pl/wp-content/uploads/2019/10/EKONOMIA-e-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10/EKONOMIA-e-1_Kurs-1-3_2019-20.pdf" TargetMode="External"/><Relationship Id="rId4" Type="http://schemas.openxmlformats.org/officeDocument/2006/relationships/hyperlink" Target="https://www.zpsb.pl/wp-content/uploads/2019/10/EKONOMIA-e-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10/EKONOMIA-e-1_Kurs-5-3_2019-20.pdf" TargetMode="External"/><Relationship Id="rId2" Type="http://schemas.openxmlformats.org/officeDocument/2006/relationships/hyperlink" Target="https://www.zpsb.pl/wp-content/uploads/2019/10/EKONOMIA-e-1_Kurs-5-1_2019-20.pdf" TargetMode="External"/><Relationship Id="rId1" Type="http://schemas.openxmlformats.org/officeDocument/2006/relationships/hyperlink" Target="https://www.zpsb.pl/wp-content/uploads/2019/10/EKONOMIA-e-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10/EKONOMIA-e-1_Kurs-6-3_2019-20.pdf" TargetMode="External"/><Relationship Id="rId2" Type="http://schemas.openxmlformats.org/officeDocument/2006/relationships/hyperlink" Target="https://www.zpsb.pl/wp-content/uploads/2019/10/EKONOMIA-e-1_Kurs-6-1_2019-20.pdf" TargetMode="External"/><Relationship Id="rId1" Type="http://schemas.openxmlformats.org/officeDocument/2006/relationships/hyperlink" Target="https://www.zpsb.pl/wp-content/uploads/2019/10/EKONOMIA-e-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10/EKONOMIA-e-1_Kurs-7-1_2019-20.pdf" TargetMode="External"/><Relationship Id="rId1" Type="http://schemas.openxmlformats.org/officeDocument/2006/relationships/hyperlink" Target="https://www.zpsb.pl/wp-content/uploads/2019/10/EKONOMIA-e-1_Kurs-7-2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10/EKONOMIA-e-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10/EKONOMIA-e-1_Kurs-8-4_2019-20.pdf" TargetMode="External"/><Relationship Id="rId1" Type="http://schemas.openxmlformats.org/officeDocument/2006/relationships/hyperlink" Target="https://www.zpsb.pl/wp-content/uploads/2019/10/EKONOMIA-e-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10/EKONOMIA-e-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10/EKONOMIA-e-1_Kurs-9-1_2019-20.pdf" TargetMode="External"/><Relationship Id="rId1" Type="http://schemas.openxmlformats.org/officeDocument/2006/relationships/hyperlink" Target="https://www.zpsb.pl/wp-content/uploads/2019/10/EKONOMIA-e-1_Kurs-9-2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10/EKONOMIA-e-1_Kurs-10-3_2019-20.pdf" TargetMode="External"/><Relationship Id="rId2" Type="http://schemas.openxmlformats.org/officeDocument/2006/relationships/hyperlink" Target="https://www.zpsb.pl/wp-content/uploads/2019/10/EKONOMIA-e-1_Kurs-10-1_2019-20.pdf" TargetMode="External"/><Relationship Id="rId1" Type="http://schemas.openxmlformats.org/officeDocument/2006/relationships/hyperlink" Target="https://www.zpsb.pl/wp-content/uploads/2019/10/EKONOMIA-e-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10/EKONOMIA-e-1_Kurs-11-3_2019-20.pdf" TargetMode="External"/><Relationship Id="rId2" Type="http://schemas.openxmlformats.org/officeDocument/2006/relationships/hyperlink" Target="https://www.zpsb.pl/wp-content/uploads/2019/10/EKONOMIA-e-1_Kurs-11-1_2019-20.pdf" TargetMode="External"/><Relationship Id="rId1" Type="http://schemas.openxmlformats.org/officeDocument/2006/relationships/hyperlink" Target="https://www.zpsb.pl/wp-content/uploads/2019/10/EKONOMIA-e-1_Kurs-11-2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10/EKONOMIA-e-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10/EKONOMIA-e-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10/EKONOMIA-e-1_Kurs-14-3_2019-20.pdf" TargetMode="External"/><Relationship Id="rId2" Type="http://schemas.openxmlformats.org/officeDocument/2006/relationships/hyperlink" Target="https://www.zpsb.pl/wp-content/uploads/2019/10/EKONOMIA-e-1_Kurs-14-1_2019-20.pdf" TargetMode="External"/><Relationship Id="rId1" Type="http://schemas.openxmlformats.org/officeDocument/2006/relationships/hyperlink" Target="https://www.zpsb.pl/wp-content/uploads/2019/10/EKONOMIA-e-1_Kurs-14-2_2019-20.pdf"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10/EKONOMIA-e-1_Kurs-16-1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10/EKONOMIA-e-1_Kurs-2-1_2019-20.pdf" TargetMode="External"/><Relationship Id="rId7" Type="http://schemas.openxmlformats.org/officeDocument/2006/relationships/vmlDrawing" Target="../drawings/vmlDrawing8.vml"/><Relationship Id="rId2" Type="http://schemas.openxmlformats.org/officeDocument/2006/relationships/hyperlink" Target="https://www.zpsb.pl/wp-content/uploads/2019/10/EKONOMIA-e-1_Kurs-2-4_2019-20.pdf" TargetMode="External"/><Relationship Id="rId1" Type="http://schemas.openxmlformats.org/officeDocument/2006/relationships/hyperlink" Target="https://www.zpsb.pl/wp-content/uploads/2019/10/EKONOMIA-e-1_Kurs-2-2_2019-20.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10/EKONOMIA-e-1_Kurs-2-3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K78"/>
  <sheetViews>
    <sheetView showGridLines="0" showZeros="0" tabSelected="1" zoomScale="120" zoomScaleNormal="120" workbookViewId="0"/>
  </sheetViews>
  <sheetFormatPr defaultColWidth="8.7109375" defaultRowHeight="15" x14ac:dyDescent="0.25"/>
  <cols>
    <col min="1" max="1" width="21.42578125" style="2" customWidth="1"/>
    <col min="2" max="2" width="14" style="2" customWidth="1"/>
    <col min="3" max="3" width="60.140625" style="2" customWidth="1"/>
    <col min="4" max="4" width="7.7109375" style="48" customWidth="1"/>
    <col min="5" max="5" width="13.7109375" style="2" customWidth="1"/>
    <col min="6" max="6" width="17" style="2" customWidth="1"/>
    <col min="7" max="10" width="9.7109375" style="2" customWidth="1"/>
    <col min="11" max="13" width="8.7109375" style="2"/>
    <col min="14" max="14" width="14.28515625" style="2" customWidth="1"/>
    <col min="15" max="16384" width="8.7109375" style="2"/>
  </cols>
  <sheetData>
    <row r="1" spans="1:11" ht="23.25" x14ac:dyDescent="0.35">
      <c r="A1" s="46" t="s">
        <v>0</v>
      </c>
      <c r="B1" s="47"/>
    </row>
    <row r="2" spans="1:11" ht="21" x14ac:dyDescent="0.35">
      <c r="A2" s="49" t="s">
        <v>189</v>
      </c>
      <c r="B2" s="141" t="s">
        <v>884</v>
      </c>
      <c r="C2" s="142"/>
    </row>
    <row r="3" spans="1:11" ht="21" x14ac:dyDescent="0.35">
      <c r="A3" s="49" t="s">
        <v>1</v>
      </c>
      <c r="B3" s="141" t="s">
        <v>364</v>
      </c>
      <c r="C3" s="142"/>
    </row>
    <row r="4" spans="1:11" ht="21" x14ac:dyDescent="0.35">
      <c r="A4" s="49" t="s">
        <v>190</v>
      </c>
      <c r="B4" s="141" t="s">
        <v>191</v>
      </c>
      <c r="C4" s="143" t="s">
        <v>905</v>
      </c>
    </row>
    <row r="5" spans="1:11" ht="21" x14ac:dyDescent="0.35">
      <c r="A5" s="49" t="s">
        <v>192</v>
      </c>
      <c r="B5" s="141" t="s">
        <v>193</v>
      </c>
      <c r="C5" s="143"/>
    </row>
    <row r="6" spans="1:11" ht="10.15" customHeight="1" thickBot="1" x14ac:dyDescent="0.3">
      <c r="A6" s="50"/>
    </row>
    <row r="7" spans="1:11" ht="24" thickBot="1" x14ac:dyDescent="0.4">
      <c r="A7" s="49" t="s">
        <v>2</v>
      </c>
      <c r="B7" s="180" t="s">
        <v>874</v>
      </c>
      <c r="C7" s="181"/>
    </row>
    <row r="8" spans="1:11" ht="10.15" customHeight="1" thickBot="1" x14ac:dyDescent="0.3"/>
    <row r="9" spans="1:11" ht="51.75" thickBot="1" x14ac:dyDescent="0.3">
      <c r="A9" s="51" t="s">
        <v>3</v>
      </c>
      <c r="B9" s="52" t="s">
        <v>4</v>
      </c>
      <c r="C9" s="52" t="s">
        <v>5</v>
      </c>
      <c r="D9" s="52" t="s">
        <v>6</v>
      </c>
      <c r="E9" s="53" t="s">
        <v>7</v>
      </c>
      <c r="F9" s="52" t="s">
        <v>8</v>
      </c>
      <c r="G9" s="54" t="s">
        <v>9</v>
      </c>
      <c r="H9" s="54" t="s">
        <v>875</v>
      </c>
      <c r="I9" s="54" t="s">
        <v>876</v>
      </c>
      <c r="J9" s="54" t="s">
        <v>136</v>
      </c>
      <c r="K9" s="55" t="s">
        <v>450</v>
      </c>
    </row>
    <row r="10" spans="1:11" ht="16.5" thickBot="1" x14ac:dyDescent="0.3">
      <c r="A10" s="182" t="s">
        <v>10</v>
      </c>
      <c r="B10" s="56" t="s">
        <v>365</v>
      </c>
      <c r="C10" s="421" t="s">
        <v>11</v>
      </c>
      <c r="D10" s="56">
        <f>SUM(D11:D15)</f>
        <v>17</v>
      </c>
      <c r="E10" s="56"/>
      <c r="F10" s="109" t="s">
        <v>12</v>
      </c>
      <c r="G10" s="58">
        <f>SUM(G11:G15)</f>
        <v>68</v>
      </c>
      <c r="H10" s="64">
        <f t="shared" ref="H10:I10" si="0">SUM(H11:H15)</f>
        <v>20</v>
      </c>
      <c r="I10" s="64">
        <f t="shared" si="0"/>
        <v>6</v>
      </c>
      <c r="J10" s="58">
        <f t="shared" ref="J10:K10" si="1">SUM(J11:J15)</f>
        <v>357</v>
      </c>
      <c r="K10" s="58">
        <f t="shared" si="1"/>
        <v>425</v>
      </c>
    </row>
    <row r="11" spans="1:11" ht="16.5" thickBot="1" x14ac:dyDescent="0.3">
      <c r="A11" s="182"/>
      <c r="B11" s="59" t="s">
        <v>13</v>
      </c>
      <c r="C11" s="422" t="s">
        <v>14</v>
      </c>
      <c r="D11" s="110">
        <v>8</v>
      </c>
      <c r="E11" s="110" t="s">
        <v>15</v>
      </c>
      <c r="F11" s="110"/>
      <c r="G11" s="60">
        <v>24</v>
      </c>
      <c r="H11" s="60">
        <v>12</v>
      </c>
      <c r="I11" s="60">
        <v>4</v>
      </c>
      <c r="J11" s="60">
        <f t="shared" ref="J11:J15" si="2">K11-G11</f>
        <v>176</v>
      </c>
      <c r="K11" s="60">
        <f>D11*25</f>
        <v>200</v>
      </c>
    </row>
    <row r="12" spans="1:11" ht="16.5" thickBot="1" x14ac:dyDescent="0.3">
      <c r="A12" s="182"/>
      <c r="B12" s="59" t="s">
        <v>16</v>
      </c>
      <c r="C12" s="422" t="s">
        <v>17</v>
      </c>
      <c r="D12" s="112">
        <v>1</v>
      </c>
      <c r="E12" s="112" t="s">
        <v>15</v>
      </c>
      <c r="F12" s="112"/>
      <c r="G12" s="61">
        <v>6</v>
      </c>
      <c r="H12" s="60">
        <v>0</v>
      </c>
      <c r="I12" s="60">
        <v>0</v>
      </c>
      <c r="J12" s="61">
        <f t="shared" si="2"/>
        <v>19</v>
      </c>
      <c r="K12" s="61">
        <f t="shared" ref="K12:K15" si="3">D12*25</f>
        <v>25</v>
      </c>
    </row>
    <row r="13" spans="1:11" ht="16.5" thickBot="1" x14ac:dyDescent="0.3">
      <c r="A13" s="182"/>
      <c r="B13" s="59" t="s">
        <v>18</v>
      </c>
      <c r="C13" s="422" t="s">
        <v>381</v>
      </c>
      <c r="D13" s="112">
        <v>2</v>
      </c>
      <c r="E13" s="112" t="s">
        <v>881</v>
      </c>
      <c r="F13" s="112"/>
      <c r="G13" s="61">
        <v>12</v>
      </c>
      <c r="H13" s="60">
        <v>0</v>
      </c>
      <c r="I13" s="60">
        <v>0</v>
      </c>
      <c r="J13" s="61">
        <f t="shared" si="2"/>
        <v>38</v>
      </c>
      <c r="K13" s="61">
        <f t="shared" si="3"/>
        <v>50</v>
      </c>
    </row>
    <row r="14" spans="1:11" ht="16.5" thickBot="1" x14ac:dyDescent="0.3">
      <c r="A14" s="182"/>
      <c r="B14" s="59" t="s">
        <v>187</v>
      </c>
      <c r="C14" s="422" t="s">
        <v>19</v>
      </c>
      <c r="D14" s="112">
        <v>2</v>
      </c>
      <c r="E14" s="112" t="s">
        <v>15</v>
      </c>
      <c r="F14" s="112"/>
      <c r="G14" s="61">
        <v>12</v>
      </c>
      <c r="H14" s="60">
        <v>0</v>
      </c>
      <c r="I14" s="60">
        <v>0</v>
      </c>
      <c r="J14" s="61">
        <f t="shared" si="2"/>
        <v>38</v>
      </c>
      <c r="K14" s="61">
        <f t="shared" si="3"/>
        <v>50</v>
      </c>
    </row>
    <row r="15" spans="1:11" ht="16.5" thickBot="1" x14ac:dyDescent="0.3">
      <c r="A15" s="182"/>
      <c r="B15" s="62" t="s">
        <v>186</v>
      </c>
      <c r="C15" s="422" t="s">
        <v>20</v>
      </c>
      <c r="D15" s="112">
        <v>4</v>
      </c>
      <c r="E15" s="112" t="s">
        <v>21</v>
      </c>
      <c r="F15" s="112"/>
      <c r="G15" s="61">
        <v>14</v>
      </c>
      <c r="H15" s="60">
        <v>8</v>
      </c>
      <c r="I15" s="60">
        <v>2</v>
      </c>
      <c r="J15" s="61">
        <f t="shared" si="2"/>
        <v>86</v>
      </c>
      <c r="K15" s="61">
        <f t="shared" si="3"/>
        <v>100</v>
      </c>
    </row>
    <row r="16" spans="1:11" ht="32.25" thickBot="1" x14ac:dyDescent="0.3">
      <c r="A16" s="182"/>
      <c r="B16" s="63" t="s">
        <v>366</v>
      </c>
      <c r="C16" s="421" t="s">
        <v>22</v>
      </c>
      <c r="D16" s="63">
        <f>SUM(D17:D20)</f>
        <v>12</v>
      </c>
      <c r="E16" s="63"/>
      <c r="F16" s="113" t="s">
        <v>23</v>
      </c>
      <c r="G16" s="64">
        <f>SUM(G17:G20)</f>
        <v>88</v>
      </c>
      <c r="H16" s="64">
        <f t="shared" ref="H16" si="4">SUM(H17:H20)</f>
        <v>48</v>
      </c>
      <c r="I16" s="64">
        <f>SUM(I17:I20)</f>
        <v>8</v>
      </c>
      <c r="J16" s="64">
        <f t="shared" ref="J16:K16" si="5">SUM(J17:J20)</f>
        <v>212</v>
      </c>
      <c r="K16" s="64">
        <f t="shared" si="5"/>
        <v>300</v>
      </c>
    </row>
    <row r="17" spans="1:11" ht="16.5" thickBot="1" x14ac:dyDescent="0.3">
      <c r="A17" s="182"/>
      <c r="B17" s="59" t="s">
        <v>24</v>
      </c>
      <c r="C17" s="422" t="s">
        <v>25</v>
      </c>
      <c r="D17" s="112">
        <v>4</v>
      </c>
      <c r="E17" s="112" t="s">
        <v>21</v>
      </c>
      <c r="F17" s="112"/>
      <c r="G17" s="114">
        <v>30</v>
      </c>
      <c r="H17" s="61">
        <v>16</v>
      </c>
      <c r="I17" s="61">
        <v>3</v>
      </c>
      <c r="J17" s="61">
        <f t="shared" ref="J17:J20" si="6">K17-G17</f>
        <v>70</v>
      </c>
      <c r="K17" s="61">
        <f t="shared" ref="K17:K20" si="7">D17*25</f>
        <v>100</v>
      </c>
    </row>
    <row r="18" spans="1:11" ht="16.5" thickBot="1" x14ac:dyDescent="0.3">
      <c r="A18" s="182"/>
      <c r="B18" s="59" t="s">
        <v>26</v>
      </c>
      <c r="C18" s="422" t="s">
        <v>27</v>
      </c>
      <c r="D18" s="112">
        <v>3</v>
      </c>
      <c r="E18" s="115" t="s">
        <v>15</v>
      </c>
      <c r="F18" s="112"/>
      <c r="G18" s="61">
        <v>24</v>
      </c>
      <c r="H18" s="61">
        <v>12</v>
      </c>
      <c r="I18" s="61">
        <v>2</v>
      </c>
      <c r="J18" s="61">
        <f t="shared" si="6"/>
        <v>51</v>
      </c>
      <c r="K18" s="61">
        <f t="shared" si="7"/>
        <v>75</v>
      </c>
    </row>
    <row r="19" spans="1:11" ht="16.5" thickBot="1" x14ac:dyDescent="0.3">
      <c r="A19" s="182"/>
      <c r="B19" s="59" t="s">
        <v>28</v>
      </c>
      <c r="C19" s="422" t="s">
        <v>885</v>
      </c>
      <c r="D19" s="112">
        <v>3</v>
      </c>
      <c r="E19" s="115" t="s">
        <v>15</v>
      </c>
      <c r="F19" s="112"/>
      <c r="G19" s="61">
        <v>20</v>
      </c>
      <c r="H19" s="61">
        <v>12</v>
      </c>
      <c r="I19" s="61">
        <v>2</v>
      </c>
      <c r="J19" s="61">
        <f t="shared" si="6"/>
        <v>55</v>
      </c>
      <c r="K19" s="61">
        <f t="shared" si="7"/>
        <v>75</v>
      </c>
    </row>
    <row r="20" spans="1:11" ht="16.5" thickBot="1" x14ac:dyDescent="0.3">
      <c r="A20" s="182"/>
      <c r="B20" s="59" t="s">
        <v>29</v>
      </c>
      <c r="C20" s="422" t="s">
        <v>30</v>
      </c>
      <c r="D20" s="112">
        <v>2</v>
      </c>
      <c r="E20" s="115" t="s">
        <v>15</v>
      </c>
      <c r="F20" s="112"/>
      <c r="G20" s="61">
        <v>14</v>
      </c>
      <c r="H20" s="60">
        <v>8</v>
      </c>
      <c r="I20" s="60">
        <v>1</v>
      </c>
      <c r="J20" s="61">
        <f t="shared" si="6"/>
        <v>36</v>
      </c>
      <c r="K20" s="61">
        <f t="shared" si="7"/>
        <v>50</v>
      </c>
    </row>
    <row r="21" spans="1:11" ht="16.5" thickBot="1" x14ac:dyDescent="0.3">
      <c r="A21" s="182"/>
      <c r="B21" s="57"/>
      <c r="C21" s="57"/>
      <c r="D21" s="57"/>
      <c r="E21" s="57"/>
      <c r="F21" s="57"/>
      <c r="G21" s="58">
        <f>SUM(G22:G23)</f>
        <v>6</v>
      </c>
      <c r="H21" s="58">
        <f t="shared" ref="H21:I21" si="8">SUM(H22:H23)</f>
        <v>2</v>
      </c>
      <c r="I21" s="58">
        <f t="shared" si="8"/>
        <v>0</v>
      </c>
      <c r="J21" s="57"/>
      <c r="K21" s="57"/>
    </row>
    <row r="22" spans="1:11" ht="16.5" thickBot="1" x14ac:dyDescent="0.3">
      <c r="A22" s="182"/>
      <c r="B22" s="59"/>
      <c r="C22" s="111" t="s">
        <v>31</v>
      </c>
      <c r="D22" s="112">
        <v>0</v>
      </c>
      <c r="E22" s="115" t="s">
        <v>15</v>
      </c>
      <c r="F22" s="116"/>
      <c r="G22" s="61">
        <v>2</v>
      </c>
      <c r="H22" s="61">
        <v>2</v>
      </c>
      <c r="I22" s="61">
        <v>0</v>
      </c>
      <c r="J22" s="61"/>
      <c r="K22" s="61"/>
    </row>
    <row r="23" spans="1:11" ht="16.5" thickBot="1" x14ac:dyDescent="0.3">
      <c r="A23" s="182"/>
      <c r="B23" s="59"/>
      <c r="C23" s="111" t="s">
        <v>32</v>
      </c>
      <c r="D23" s="112">
        <v>0</v>
      </c>
      <c r="E23" s="115" t="s">
        <v>15</v>
      </c>
      <c r="F23" s="116"/>
      <c r="G23" s="61">
        <v>4</v>
      </c>
      <c r="H23" s="61"/>
      <c r="I23" s="61"/>
      <c r="J23" s="61"/>
      <c r="K23" s="61"/>
    </row>
    <row r="24" spans="1:11" ht="16.5" thickBot="1" x14ac:dyDescent="0.3">
      <c r="A24" s="182"/>
      <c r="B24" s="185" t="s">
        <v>195</v>
      </c>
      <c r="C24" s="186"/>
      <c r="D24" s="65">
        <f>D16+D10</f>
        <v>29</v>
      </c>
      <c r="E24" s="66"/>
      <c r="F24" s="67"/>
      <c r="G24" s="68">
        <f>G16+G10+G21</f>
        <v>162</v>
      </c>
      <c r="H24" s="68">
        <f t="shared" ref="H24:I24" si="9">H16+H10+H21</f>
        <v>70</v>
      </c>
      <c r="I24" s="68">
        <f t="shared" si="9"/>
        <v>14</v>
      </c>
      <c r="J24" s="68">
        <f>J16+J10+J21</f>
        <v>569</v>
      </c>
      <c r="K24" s="68">
        <f>K16+K10+K21</f>
        <v>725</v>
      </c>
    </row>
    <row r="25" spans="1:11" ht="16.5" thickBot="1" x14ac:dyDescent="0.3">
      <c r="A25" s="183" t="s">
        <v>33</v>
      </c>
      <c r="B25" s="69" t="s">
        <v>367</v>
      </c>
      <c r="C25" s="423" t="s">
        <v>34</v>
      </c>
      <c r="D25" s="69">
        <f>SUM(D26:D29)</f>
        <v>13</v>
      </c>
      <c r="E25" s="69"/>
      <c r="F25" s="117" t="s">
        <v>35</v>
      </c>
      <c r="G25" s="70">
        <f>SUM(G26:G29)</f>
        <v>90</v>
      </c>
      <c r="H25" s="132">
        <f t="shared" ref="H25:I25" si="10">SUM(H26:H29)</f>
        <v>30</v>
      </c>
      <c r="I25" s="132">
        <f t="shared" si="10"/>
        <v>4</v>
      </c>
      <c r="J25" s="70">
        <f t="shared" ref="J25:K25" si="11">SUM(J26:J29)</f>
        <v>235</v>
      </c>
      <c r="K25" s="70">
        <f t="shared" si="11"/>
        <v>325</v>
      </c>
    </row>
    <row r="26" spans="1:11" ht="16.5" thickBot="1" x14ac:dyDescent="0.3">
      <c r="A26" s="183"/>
      <c r="B26" s="59" t="s">
        <v>36</v>
      </c>
      <c r="C26" s="422" t="s">
        <v>37</v>
      </c>
      <c r="D26" s="112">
        <v>3</v>
      </c>
      <c r="E26" s="115" t="s">
        <v>15</v>
      </c>
      <c r="F26" s="112"/>
      <c r="G26" s="61">
        <v>18</v>
      </c>
      <c r="H26" s="60">
        <v>12</v>
      </c>
      <c r="I26" s="60">
        <v>1</v>
      </c>
      <c r="J26" s="61">
        <f t="shared" ref="J26:J29" si="12">K26-G26</f>
        <v>57</v>
      </c>
      <c r="K26" s="61">
        <f t="shared" ref="K26:K29" si="13">D26*25</f>
        <v>75</v>
      </c>
    </row>
    <row r="27" spans="1:11" ht="16.5" thickBot="1" x14ac:dyDescent="0.3">
      <c r="A27" s="183"/>
      <c r="B27" s="59" t="s">
        <v>188</v>
      </c>
      <c r="C27" s="422" t="s">
        <v>38</v>
      </c>
      <c r="D27" s="112">
        <v>4</v>
      </c>
      <c r="E27" s="115" t="s">
        <v>15</v>
      </c>
      <c r="F27" s="112"/>
      <c r="G27" s="61">
        <v>24</v>
      </c>
      <c r="H27" s="61">
        <v>12</v>
      </c>
      <c r="I27" s="61">
        <v>2</v>
      </c>
      <c r="J27" s="61">
        <f t="shared" si="12"/>
        <v>76</v>
      </c>
      <c r="K27" s="61">
        <f t="shared" si="13"/>
        <v>100</v>
      </c>
    </row>
    <row r="28" spans="1:11" ht="16.5" thickBot="1" x14ac:dyDescent="0.3">
      <c r="A28" s="183"/>
      <c r="B28" s="59" t="s">
        <v>39</v>
      </c>
      <c r="C28" s="422" t="s">
        <v>40</v>
      </c>
      <c r="D28" s="112">
        <v>4</v>
      </c>
      <c r="E28" s="115" t="s">
        <v>21</v>
      </c>
      <c r="F28" s="112"/>
      <c r="G28" s="61">
        <v>36</v>
      </c>
      <c r="H28" s="61">
        <v>0</v>
      </c>
      <c r="I28" s="61">
        <v>0</v>
      </c>
      <c r="J28" s="61">
        <f t="shared" si="12"/>
        <v>64</v>
      </c>
      <c r="K28" s="61">
        <f t="shared" si="13"/>
        <v>100</v>
      </c>
    </row>
    <row r="29" spans="1:11" ht="16.5" thickBot="1" x14ac:dyDescent="0.3">
      <c r="A29" s="183"/>
      <c r="B29" s="59" t="s">
        <v>347</v>
      </c>
      <c r="C29" s="422" t="s">
        <v>41</v>
      </c>
      <c r="D29" s="118">
        <v>2</v>
      </c>
      <c r="E29" s="119" t="s">
        <v>15</v>
      </c>
      <c r="F29" s="110"/>
      <c r="G29" s="60">
        <v>12</v>
      </c>
      <c r="H29" s="61">
        <v>6</v>
      </c>
      <c r="I29" s="61">
        <v>1</v>
      </c>
      <c r="J29" s="60">
        <f t="shared" si="12"/>
        <v>38</v>
      </c>
      <c r="K29" s="60">
        <f t="shared" si="13"/>
        <v>50</v>
      </c>
    </row>
    <row r="30" spans="1:11" ht="16.5" thickBot="1" x14ac:dyDescent="0.3">
      <c r="A30" s="183"/>
      <c r="B30" s="69" t="s">
        <v>368</v>
      </c>
      <c r="C30" s="423" t="s">
        <v>42</v>
      </c>
      <c r="D30" s="69">
        <f>SUM(D31:D32)</f>
        <v>16</v>
      </c>
      <c r="E30" s="69"/>
      <c r="F30" s="117" t="s">
        <v>43</v>
      </c>
      <c r="G30" s="70">
        <f>SUM(G31:G32)</f>
        <v>64</v>
      </c>
      <c r="H30" s="132">
        <f t="shared" ref="H30:I30" si="14">SUM(H31:H32)</f>
        <v>40</v>
      </c>
      <c r="I30" s="132">
        <f t="shared" si="14"/>
        <v>10</v>
      </c>
      <c r="J30" s="70">
        <f>SUM(J31:J32)</f>
        <v>336</v>
      </c>
      <c r="K30" s="70">
        <f>SUM(K31:K32)</f>
        <v>400</v>
      </c>
    </row>
    <row r="31" spans="1:11" ht="16.5" thickBot="1" x14ac:dyDescent="0.3">
      <c r="A31" s="183"/>
      <c r="B31" s="59" t="s">
        <v>44</v>
      </c>
      <c r="C31" s="422" t="s">
        <v>45</v>
      </c>
      <c r="D31" s="112">
        <v>8</v>
      </c>
      <c r="E31" s="115" t="s">
        <v>21</v>
      </c>
      <c r="F31" s="112"/>
      <c r="G31" s="61">
        <v>32</v>
      </c>
      <c r="H31" s="61">
        <v>20</v>
      </c>
      <c r="I31" s="61">
        <v>5</v>
      </c>
      <c r="J31" s="61">
        <f t="shared" ref="J31:J32" si="15">K31-G31</f>
        <v>168</v>
      </c>
      <c r="K31" s="60">
        <f t="shared" ref="K31:K32" si="16">D31*25</f>
        <v>200</v>
      </c>
    </row>
    <row r="32" spans="1:11" ht="16.5" thickBot="1" x14ac:dyDescent="0.3">
      <c r="A32" s="183"/>
      <c r="B32" s="59" t="s">
        <v>46</v>
      </c>
      <c r="C32" s="422" t="s">
        <v>47</v>
      </c>
      <c r="D32" s="112">
        <v>8</v>
      </c>
      <c r="E32" s="115" t="s">
        <v>21</v>
      </c>
      <c r="F32" s="112"/>
      <c r="G32" s="61">
        <v>32</v>
      </c>
      <c r="H32" s="61">
        <v>20</v>
      </c>
      <c r="I32" s="61">
        <v>5</v>
      </c>
      <c r="J32" s="61">
        <f t="shared" si="15"/>
        <v>168</v>
      </c>
      <c r="K32" s="60">
        <f t="shared" si="16"/>
        <v>200</v>
      </c>
    </row>
    <row r="33" spans="1:11" ht="16.5" thickBot="1" x14ac:dyDescent="0.3">
      <c r="A33" s="183"/>
      <c r="B33" s="424" t="s">
        <v>195</v>
      </c>
      <c r="C33" s="425"/>
      <c r="D33" s="71">
        <f>D30+D25</f>
        <v>29</v>
      </c>
      <c r="E33" s="72"/>
      <c r="F33" s="73"/>
      <c r="G33" s="74">
        <f>G30+G25</f>
        <v>154</v>
      </c>
      <c r="H33" s="133">
        <f t="shared" ref="H33:I33" si="17">H30+H25</f>
        <v>70</v>
      </c>
      <c r="I33" s="133">
        <f t="shared" si="17"/>
        <v>14</v>
      </c>
      <c r="J33" s="74">
        <f>J30+J25</f>
        <v>571</v>
      </c>
      <c r="K33" s="74">
        <f>K30+K25</f>
        <v>725</v>
      </c>
    </row>
    <row r="34" spans="1:11" ht="16.5" customHeight="1" thickBot="1" x14ac:dyDescent="0.3">
      <c r="A34" s="184" t="s">
        <v>48</v>
      </c>
      <c r="B34" s="75" t="s">
        <v>369</v>
      </c>
      <c r="C34" s="426" t="s">
        <v>49</v>
      </c>
      <c r="D34" s="75">
        <f>SUM(D35:D37)</f>
        <v>4</v>
      </c>
      <c r="E34" s="75"/>
      <c r="F34" s="120" t="s">
        <v>50</v>
      </c>
      <c r="G34" s="76">
        <f>SUM(G35:G37)</f>
        <v>34</v>
      </c>
      <c r="H34" s="134">
        <f t="shared" ref="H34:I34" si="18">SUM(H35:H37)</f>
        <v>6</v>
      </c>
      <c r="I34" s="134">
        <f t="shared" si="18"/>
        <v>1</v>
      </c>
      <c r="J34" s="76">
        <f>SUM(J35:J37)</f>
        <v>66</v>
      </c>
      <c r="K34" s="76">
        <f>SUM(K35:K37)</f>
        <v>100</v>
      </c>
    </row>
    <row r="35" spans="1:11" ht="16.5" customHeight="1" thickBot="1" x14ac:dyDescent="0.3">
      <c r="A35" s="184"/>
      <c r="B35" s="59" t="s">
        <v>348</v>
      </c>
      <c r="C35" s="422" t="s">
        <v>51</v>
      </c>
      <c r="D35" s="110">
        <v>1</v>
      </c>
      <c r="E35" s="119" t="s">
        <v>15</v>
      </c>
      <c r="F35" s="110"/>
      <c r="G35" s="60">
        <v>10</v>
      </c>
      <c r="H35" s="60">
        <v>0</v>
      </c>
      <c r="I35" s="60">
        <v>0</v>
      </c>
      <c r="J35" s="60">
        <f t="shared" ref="J35:J37" si="19">K35-G35</f>
        <v>15</v>
      </c>
      <c r="K35" s="60">
        <f t="shared" ref="K35:K37" si="20">D35*25</f>
        <v>25</v>
      </c>
    </row>
    <row r="36" spans="1:11" ht="16.5" customHeight="1" thickBot="1" x14ac:dyDescent="0.3">
      <c r="A36" s="184"/>
      <c r="B36" s="59" t="s">
        <v>349</v>
      </c>
      <c r="C36" s="422" t="s">
        <v>52</v>
      </c>
      <c r="D36" s="110">
        <v>1</v>
      </c>
      <c r="E36" s="119" t="s">
        <v>15</v>
      </c>
      <c r="F36" s="110"/>
      <c r="G36" s="60">
        <v>10</v>
      </c>
      <c r="H36" s="60">
        <v>0</v>
      </c>
      <c r="I36" s="60">
        <v>0</v>
      </c>
      <c r="J36" s="60">
        <f t="shared" si="19"/>
        <v>15</v>
      </c>
      <c r="K36" s="60">
        <f t="shared" si="20"/>
        <v>25</v>
      </c>
    </row>
    <row r="37" spans="1:11" ht="16.5" customHeight="1" thickBot="1" x14ac:dyDescent="0.3">
      <c r="A37" s="184"/>
      <c r="B37" s="59" t="s">
        <v>350</v>
      </c>
      <c r="C37" s="422" t="s">
        <v>53</v>
      </c>
      <c r="D37" s="118">
        <v>2</v>
      </c>
      <c r="E37" s="119" t="s">
        <v>15</v>
      </c>
      <c r="F37" s="110"/>
      <c r="G37" s="60">
        <v>14</v>
      </c>
      <c r="H37" s="60">
        <v>6</v>
      </c>
      <c r="I37" s="60">
        <v>1</v>
      </c>
      <c r="J37" s="60">
        <f t="shared" si="19"/>
        <v>36</v>
      </c>
      <c r="K37" s="60">
        <f t="shared" si="20"/>
        <v>50</v>
      </c>
    </row>
    <row r="38" spans="1:11" ht="32.25" thickBot="1" x14ac:dyDescent="0.3">
      <c r="A38" s="184"/>
      <c r="B38" s="135" t="s">
        <v>370</v>
      </c>
      <c r="C38" s="426" t="s">
        <v>54</v>
      </c>
      <c r="D38" s="135">
        <f>SUM(D39:D41)</f>
        <v>18</v>
      </c>
      <c r="E38" s="135"/>
      <c r="F38" s="140" t="s">
        <v>63</v>
      </c>
      <c r="G38" s="134">
        <f>SUM(G39:G41)</f>
        <v>94</v>
      </c>
      <c r="H38" s="134">
        <f t="shared" ref="H38:I38" si="21">SUM(H39:H41)</f>
        <v>52</v>
      </c>
      <c r="I38" s="134">
        <f t="shared" si="21"/>
        <v>10</v>
      </c>
      <c r="J38" s="134">
        <f t="shared" ref="J38:K38" si="22">SUM(J39:J41)</f>
        <v>356</v>
      </c>
      <c r="K38" s="134">
        <f t="shared" si="22"/>
        <v>450</v>
      </c>
    </row>
    <row r="39" spans="1:11" ht="16.5" customHeight="1" thickBot="1" x14ac:dyDescent="0.3">
      <c r="A39" s="184"/>
      <c r="B39" s="59" t="s">
        <v>351</v>
      </c>
      <c r="C39" s="422" t="s">
        <v>55</v>
      </c>
      <c r="D39" s="112">
        <v>7</v>
      </c>
      <c r="E39" s="115" t="s">
        <v>21</v>
      </c>
      <c r="F39" s="112"/>
      <c r="G39" s="61">
        <v>38</v>
      </c>
      <c r="H39" s="61">
        <v>20</v>
      </c>
      <c r="I39" s="61">
        <v>4</v>
      </c>
      <c r="J39" s="61">
        <f>K39-G39</f>
        <v>137</v>
      </c>
      <c r="K39" s="60">
        <f>D39*25</f>
        <v>175</v>
      </c>
    </row>
    <row r="40" spans="1:11" ht="16.5" customHeight="1" thickBot="1" x14ac:dyDescent="0.3">
      <c r="A40" s="184"/>
      <c r="B40" s="59" t="s">
        <v>352</v>
      </c>
      <c r="C40" s="422" t="s">
        <v>56</v>
      </c>
      <c r="D40" s="112">
        <v>7</v>
      </c>
      <c r="E40" s="115" t="s">
        <v>21</v>
      </c>
      <c r="F40" s="112"/>
      <c r="G40" s="61">
        <v>38</v>
      </c>
      <c r="H40" s="61">
        <v>20</v>
      </c>
      <c r="I40" s="61">
        <v>4</v>
      </c>
      <c r="J40" s="61">
        <f>K40-G40</f>
        <v>137</v>
      </c>
      <c r="K40" s="60">
        <f>D40*25</f>
        <v>175</v>
      </c>
    </row>
    <row r="41" spans="1:11" ht="16.5" customHeight="1" thickBot="1" x14ac:dyDescent="0.3">
      <c r="A41" s="184"/>
      <c r="B41" s="59" t="s">
        <v>353</v>
      </c>
      <c r="C41" s="422" t="s">
        <v>382</v>
      </c>
      <c r="D41" s="112">
        <v>4</v>
      </c>
      <c r="E41" s="115" t="s">
        <v>15</v>
      </c>
      <c r="F41" s="112"/>
      <c r="G41" s="61">
        <v>18</v>
      </c>
      <c r="H41" s="61">
        <v>12</v>
      </c>
      <c r="I41" s="61">
        <v>2</v>
      </c>
      <c r="J41" s="61">
        <f>K41-G41</f>
        <v>82</v>
      </c>
      <c r="K41" s="60">
        <f>D41*25</f>
        <v>100</v>
      </c>
    </row>
    <row r="42" spans="1:11" ht="16.5" customHeight="1" thickBot="1" x14ac:dyDescent="0.3">
      <c r="A42" s="184"/>
      <c r="B42" s="75" t="s">
        <v>371</v>
      </c>
      <c r="C42" s="426" t="s">
        <v>57</v>
      </c>
      <c r="D42" s="75">
        <f>SUM(D43:D44)</f>
        <v>10</v>
      </c>
      <c r="E42" s="75"/>
      <c r="F42" s="120" t="s">
        <v>58</v>
      </c>
      <c r="G42" s="76">
        <f>SUM(G43:G44)</f>
        <v>44</v>
      </c>
      <c r="H42" s="134">
        <f t="shared" ref="H42:I42" si="23">SUM(H43:H44)</f>
        <v>22</v>
      </c>
      <c r="I42" s="134">
        <f t="shared" si="23"/>
        <v>6</v>
      </c>
      <c r="J42" s="76">
        <f>SUM(J43:J44)</f>
        <v>206</v>
      </c>
      <c r="K42" s="76">
        <f>SUM(K43:K44)</f>
        <v>250</v>
      </c>
    </row>
    <row r="43" spans="1:11" ht="16.5" customHeight="1" thickBot="1" x14ac:dyDescent="0.3">
      <c r="A43" s="184"/>
      <c r="B43" s="59" t="s">
        <v>354</v>
      </c>
      <c r="C43" s="422" t="s">
        <v>59</v>
      </c>
      <c r="D43" s="112">
        <v>5</v>
      </c>
      <c r="E43" s="115" t="s">
        <v>15</v>
      </c>
      <c r="F43" s="112"/>
      <c r="G43" s="61">
        <v>24</v>
      </c>
      <c r="H43" s="60">
        <v>12</v>
      </c>
      <c r="I43" s="60">
        <v>3</v>
      </c>
      <c r="J43" s="61">
        <f t="shared" ref="J43:J44" si="24">K43-G43</f>
        <v>101</v>
      </c>
      <c r="K43" s="60">
        <f t="shared" ref="K43:K44" si="25">D43*25</f>
        <v>125</v>
      </c>
    </row>
    <row r="44" spans="1:11" ht="16.5" customHeight="1" thickBot="1" x14ac:dyDescent="0.3">
      <c r="A44" s="184"/>
      <c r="B44" s="59" t="s">
        <v>355</v>
      </c>
      <c r="C44" s="422" t="s">
        <v>60</v>
      </c>
      <c r="D44" s="112">
        <v>5</v>
      </c>
      <c r="E44" s="115" t="s">
        <v>15</v>
      </c>
      <c r="F44" s="112"/>
      <c r="G44" s="61">
        <v>20</v>
      </c>
      <c r="H44" s="60">
        <v>10</v>
      </c>
      <c r="I44" s="60">
        <v>3</v>
      </c>
      <c r="J44" s="61">
        <f t="shared" si="24"/>
        <v>105</v>
      </c>
      <c r="K44" s="60">
        <f t="shared" si="25"/>
        <v>125</v>
      </c>
    </row>
    <row r="45" spans="1:11" ht="16.5" customHeight="1" thickBot="1" x14ac:dyDescent="0.3">
      <c r="A45" s="184"/>
      <c r="B45" s="427" t="s">
        <v>195</v>
      </c>
      <c r="C45" s="428"/>
      <c r="D45" s="77">
        <f>D38+D34+D42</f>
        <v>32</v>
      </c>
      <c r="E45" s="78"/>
      <c r="F45" s="79"/>
      <c r="G45" s="80">
        <f>G38+G34+G42</f>
        <v>172</v>
      </c>
      <c r="H45" s="80">
        <f t="shared" ref="H45:I45" si="26">H38+H34+H42</f>
        <v>80</v>
      </c>
      <c r="I45" s="80">
        <f t="shared" si="26"/>
        <v>17</v>
      </c>
      <c r="J45" s="80">
        <f t="shared" ref="J45:K45" si="27">J38+J34+J42</f>
        <v>628</v>
      </c>
      <c r="K45" s="80">
        <f t="shared" si="27"/>
        <v>800</v>
      </c>
    </row>
    <row r="46" spans="1:11" ht="32.25" customHeight="1" thickBot="1" x14ac:dyDescent="0.3">
      <c r="A46" s="178" t="s">
        <v>61</v>
      </c>
      <c r="B46" s="81" t="s">
        <v>372</v>
      </c>
      <c r="C46" s="429" t="s">
        <v>62</v>
      </c>
      <c r="D46" s="81">
        <f>SUM(D47:D50)</f>
        <v>18</v>
      </c>
      <c r="E46" s="81"/>
      <c r="F46" s="121" t="s">
        <v>63</v>
      </c>
      <c r="G46" s="82">
        <f>SUM(G47:G50)</f>
        <v>90</v>
      </c>
      <c r="H46" s="82">
        <f t="shared" ref="H46:I46" si="28">SUM(H47:H50)</f>
        <v>48</v>
      </c>
      <c r="I46" s="82">
        <f t="shared" si="28"/>
        <v>11</v>
      </c>
      <c r="J46" s="82">
        <f t="shared" ref="J46:K46" si="29">SUM(J47:J50)</f>
        <v>360</v>
      </c>
      <c r="K46" s="82">
        <f t="shared" si="29"/>
        <v>450</v>
      </c>
    </row>
    <row r="47" spans="1:11" ht="16.5" customHeight="1" thickBot="1" x14ac:dyDescent="0.3">
      <c r="A47" s="178"/>
      <c r="B47" s="59" t="s">
        <v>64</v>
      </c>
      <c r="C47" s="422" t="s">
        <v>65</v>
      </c>
      <c r="D47" s="112">
        <v>6</v>
      </c>
      <c r="E47" s="115" t="s">
        <v>21</v>
      </c>
      <c r="F47" s="112"/>
      <c r="G47" s="61">
        <v>26</v>
      </c>
      <c r="H47" s="60">
        <v>14</v>
      </c>
      <c r="I47" s="60">
        <v>4</v>
      </c>
      <c r="J47" s="61">
        <f t="shared" ref="J47:J50" si="30">K47-G47</f>
        <v>124</v>
      </c>
      <c r="K47" s="60">
        <f t="shared" ref="K47:K50" si="31">D47*25</f>
        <v>150</v>
      </c>
    </row>
    <row r="48" spans="1:11" ht="16.5" customHeight="1" thickBot="1" x14ac:dyDescent="0.3">
      <c r="A48" s="178"/>
      <c r="B48" s="59" t="s">
        <v>66</v>
      </c>
      <c r="C48" s="422" t="s">
        <v>67</v>
      </c>
      <c r="D48" s="112">
        <v>6</v>
      </c>
      <c r="E48" s="115" t="s">
        <v>21</v>
      </c>
      <c r="F48" s="112"/>
      <c r="G48" s="61">
        <v>26</v>
      </c>
      <c r="H48" s="60">
        <v>14</v>
      </c>
      <c r="I48" s="60">
        <v>4</v>
      </c>
      <c r="J48" s="61">
        <f t="shared" si="30"/>
        <v>124</v>
      </c>
      <c r="K48" s="60">
        <f t="shared" si="31"/>
        <v>150</v>
      </c>
    </row>
    <row r="49" spans="1:11" ht="16.5" customHeight="1" thickBot="1" x14ac:dyDescent="0.3">
      <c r="A49" s="178"/>
      <c r="B49" s="59" t="s">
        <v>68</v>
      </c>
      <c r="C49" s="422" t="s">
        <v>69</v>
      </c>
      <c r="D49" s="112">
        <v>4</v>
      </c>
      <c r="E49" s="115" t="s">
        <v>15</v>
      </c>
      <c r="F49" s="112"/>
      <c r="G49" s="61">
        <v>24</v>
      </c>
      <c r="H49" s="60">
        <v>12</v>
      </c>
      <c r="I49" s="60">
        <v>2</v>
      </c>
      <c r="J49" s="61">
        <f t="shared" si="30"/>
        <v>76</v>
      </c>
      <c r="K49" s="60">
        <f t="shared" si="31"/>
        <v>100</v>
      </c>
    </row>
    <row r="50" spans="1:11" ht="16.5" customHeight="1" thickBot="1" x14ac:dyDescent="0.3">
      <c r="A50" s="178"/>
      <c r="B50" s="59" t="s">
        <v>70</v>
      </c>
      <c r="C50" s="422" t="s">
        <v>71</v>
      </c>
      <c r="D50" s="112">
        <v>2</v>
      </c>
      <c r="E50" s="115" t="s">
        <v>15</v>
      </c>
      <c r="F50" s="112"/>
      <c r="G50" s="61">
        <v>14</v>
      </c>
      <c r="H50" s="60">
        <v>8</v>
      </c>
      <c r="I50" s="60">
        <v>1</v>
      </c>
      <c r="J50" s="61">
        <f t="shared" si="30"/>
        <v>36</v>
      </c>
      <c r="K50" s="60">
        <f t="shared" si="31"/>
        <v>50</v>
      </c>
    </row>
    <row r="51" spans="1:11" ht="16.5" thickBot="1" x14ac:dyDescent="0.3">
      <c r="A51" s="178"/>
      <c r="B51" s="81" t="s">
        <v>373</v>
      </c>
      <c r="C51" s="430" t="s">
        <v>387</v>
      </c>
      <c r="D51" s="81">
        <f>SUM(D52:D53)</f>
        <v>8</v>
      </c>
      <c r="E51" s="81"/>
      <c r="F51" s="121" t="s">
        <v>882</v>
      </c>
      <c r="G51" s="82">
        <f>SUM(G52:G53)</f>
        <v>52</v>
      </c>
      <c r="H51" s="82">
        <f t="shared" ref="H51:I51" si="32">SUM(H52:H53)</f>
        <v>28</v>
      </c>
      <c r="I51" s="82">
        <f t="shared" si="32"/>
        <v>6</v>
      </c>
      <c r="J51" s="82">
        <f>SUM(J52:J53)</f>
        <v>148</v>
      </c>
      <c r="K51" s="82">
        <f>SUM(K52:K53)</f>
        <v>200</v>
      </c>
    </row>
    <row r="52" spans="1:11" ht="16.5" customHeight="1" thickBot="1" x14ac:dyDescent="0.3">
      <c r="A52" s="178"/>
      <c r="B52" s="59" t="s">
        <v>356</v>
      </c>
      <c r="C52" s="422" t="s">
        <v>390</v>
      </c>
      <c r="D52" s="112">
        <v>4</v>
      </c>
      <c r="E52" s="115" t="s">
        <v>15</v>
      </c>
      <c r="F52" s="112"/>
      <c r="G52" s="61">
        <v>26</v>
      </c>
      <c r="H52" s="60">
        <v>14</v>
      </c>
      <c r="I52" s="60">
        <v>3</v>
      </c>
      <c r="J52" s="61">
        <f t="shared" ref="J52:J53" si="33">K52-G52</f>
        <v>74</v>
      </c>
      <c r="K52" s="60">
        <f t="shared" ref="K52:K53" si="34">D52*25</f>
        <v>100</v>
      </c>
    </row>
    <row r="53" spans="1:11" ht="16.5" customHeight="1" thickBot="1" x14ac:dyDescent="0.3">
      <c r="A53" s="178"/>
      <c r="B53" s="59" t="s">
        <v>357</v>
      </c>
      <c r="C53" s="422" t="s">
        <v>391</v>
      </c>
      <c r="D53" s="112">
        <v>4</v>
      </c>
      <c r="E53" s="119" t="s">
        <v>21</v>
      </c>
      <c r="F53" s="122"/>
      <c r="G53" s="60">
        <v>26</v>
      </c>
      <c r="H53" s="61">
        <v>14</v>
      </c>
      <c r="I53" s="61">
        <v>3</v>
      </c>
      <c r="J53" s="60">
        <f t="shared" si="33"/>
        <v>74</v>
      </c>
      <c r="K53" s="60">
        <f t="shared" si="34"/>
        <v>100</v>
      </c>
    </row>
    <row r="54" spans="1:11" ht="16.5" customHeight="1" thickBot="1" x14ac:dyDescent="0.3">
      <c r="A54" s="178"/>
      <c r="B54" s="431" t="s">
        <v>195</v>
      </c>
      <c r="C54" s="432"/>
      <c r="D54" s="83">
        <f>D51+D46</f>
        <v>26</v>
      </c>
      <c r="E54" s="84"/>
      <c r="F54" s="85"/>
      <c r="G54" s="86">
        <f>G51+G46</f>
        <v>142</v>
      </c>
      <c r="H54" s="86">
        <f t="shared" ref="H54:I54" si="35">H51+H46</f>
        <v>76</v>
      </c>
      <c r="I54" s="86">
        <f t="shared" si="35"/>
        <v>17</v>
      </c>
      <c r="J54" s="86">
        <f t="shared" ref="J54:K54" si="36">J51+J46</f>
        <v>508</v>
      </c>
      <c r="K54" s="86">
        <f t="shared" si="36"/>
        <v>650</v>
      </c>
    </row>
    <row r="55" spans="1:11" ht="16.5" thickBot="1" x14ac:dyDescent="0.3">
      <c r="A55" s="179" t="s">
        <v>72</v>
      </c>
      <c r="B55" s="87" t="s">
        <v>374</v>
      </c>
      <c r="C55" s="433" t="s">
        <v>73</v>
      </c>
      <c r="D55" s="87">
        <f>SUM(D56:D58)</f>
        <v>7</v>
      </c>
      <c r="E55" s="87"/>
      <c r="F55" s="123" t="s">
        <v>12</v>
      </c>
      <c r="G55" s="88">
        <f>SUM(G56:G58)</f>
        <v>30</v>
      </c>
      <c r="H55" s="88">
        <f t="shared" ref="H55:I55" si="37">SUM(H56:H58)</f>
        <v>0</v>
      </c>
      <c r="I55" s="88">
        <f t="shared" si="37"/>
        <v>0</v>
      </c>
      <c r="J55" s="88">
        <f t="shared" ref="J55:K55" si="38">SUM(J56:J58)</f>
        <v>145</v>
      </c>
      <c r="K55" s="88">
        <f t="shared" si="38"/>
        <v>175</v>
      </c>
    </row>
    <row r="56" spans="1:11" ht="16.5" customHeight="1" thickBot="1" x14ac:dyDescent="0.3">
      <c r="A56" s="179"/>
      <c r="B56" s="59" t="s">
        <v>358</v>
      </c>
      <c r="C56" s="422" t="s">
        <v>877</v>
      </c>
      <c r="D56" s="110">
        <v>2</v>
      </c>
      <c r="E56" s="112" t="s">
        <v>881</v>
      </c>
      <c r="F56" s="110"/>
      <c r="G56" s="60">
        <v>6</v>
      </c>
      <c r="H56" s="60">
        <v>0</v>
      </c>
      <c r="I56" s="60">
        <v>0</v>
      </c>
      <c r="J56" s="60">
        <f t="shared" ref="J56:J58" si="39">K56-G56</f>
        <v>44</v>
      </c>
      <c r="K56" s="60">
        <f t="shared" ref="K56:K58" si="40">D56*25</f>
        <v>50</v>
      </c>
    </row>
    <row r="57" spans="1:11" ht="16.5" customHeight="1" thickBot="1" x14ac:dyDescent="0.3">
      <c r="A57" s="179"/>
      <c r="B57" s="59" t="s">
        <v>359</v>
      </c>
      <c r="C57" s="422" t="s">
        <v>74</v>
      </c>
      <c r="D57" s="110">
        <v>2</v>
      </c>
      <c r="E57" s="119" t="s">
        <v>15</v>
      </c>
      <c r="F57" s="110"/>
      <c r="G57" s="60">
        <v>12</v>
      </c>
      <c r="H57" s="60">
        <v>0</v>
      </c>
      <c r="I57" s="60">
        <v>0</v>
      </c>
      <c r="J57" s="60">
        <f t="shared" si="39"/>
        <v>38</v>
      </c>
      <c r="K57" s="60">
        <f t="shared" si="40"/>
        <v>50</v>
      </c>
    </row>
    <row r="58" spans="1:11" ht="16.5" customHeight="1" thickBot="1" x14ac:dyDescent="0.3">
      <c r="A58" s="179"/>
      <c r="B58" s="59" t="s">
        <v>360</v>
      </c>
      <c r="C58" s="422" t="s">
        <v>75</v>
      </c>
      <c r="D58" s="110">
        <v>3</v>
      </c>
      <c r="E58" s="112" t="s">
        <v>881</v>
      </c>
      <c r="F58" s="110"/>
      <c r="G58" s="60">
        <v>12</v>
      </c>
      <c r="H58" s="60">
        <v>0</v>
      </c>
      <c r="I58" s="60">
        <v>0</v>
      </c>
      <c r="J58" s="60">
        <f t="shared" si="39"/>
        <v>63</v>
      </c>
      <c r="K58" s="60">
        <f t="shared" si="40"/>
        <v>75</v>
      </c>
    </row>
    <row r="59" spans="1:11" ht="16.5" thickBot="1" x14ac:dyDescent="0.3">
      <c r="A59" s="179"/>
      <c r="B59" s="87" t="s">
        <v>375</v>
      </c>
      <c r="C59" s="434" t="s">
        <v>388</v>
      </c>
      <c r="D59" s="87">
        <f>SUM(D60:D62)</f>
        <v>14</v>
      </c>
      <c r="E59" s="87"/>
      <c r="F59" s="123" t="s">
        <v>882</v>
      </c>
      <c r="G59" s="88">
        <f>SUM(G60:G62)</f>
        <v>86</v>
      </c>
      <c r="H59" s="88">
        <f t="shared" ref="H59:I59" si="41">SUM(H60:H62)</f>
        <v>46</v>
      </c>
      <c r="I59" s="88">
        <f t="shared" si="41"/>
        <v>8</v>
      </c>
      <c r="J59" s="88">
        <f>SUM(J60:J62)</f>
        <v>264</v>
      </c>
      <c r="K59" s="88">
        <f>SUM(K60:K62)</f>
        <v>350</v>
      </c>
    </row>
    <row r="60" spans="1:11" ht="16.5" customHeight="1" thickBot="1" x14ac:dyDescent="0.3">
      <c r="A60" s="179"/>
      <c r="B60" s="59" t="s">
        <v>76</v>
      </c>
      <c r="C60" s="422" t="s">
        <v>392</v>
      </c>
      <c r="D60" s="112">
        <v>5</v>
      </c>
      <c r="E60" s="119" t="s">
        <v>15</v>
      </c>
      <c r="F60" s="122"/>
      <c r="G60" s="60">
        <v>30</v>
      </c>
      <c r="H60" s="60">
        <v>16</v>
      </c>
      <c r="I60" s="60">
        <v>3</v>
      </c>
      <c r="J60" s="60">
        <f t="shared" ref="J60:J62" si="42">K60-G60</f>
        <v>95</v>
      </c>
      <c r="K60" s="60">
        <f t="shared" ref="K60:K62" si="43">D60*25</f>
        <v>125</v>
      </c>
    </row>
    <row r="61" spans="1:11" ht="16.5" customHeight="1" thickBot="1" x14ac:dyDescent="0.3">
      <c r="A61" s="179"/>
      <c r="B61" s="59" t="s">
        <v>77</v>
      </c>
      <c r="C61" s="422" t="s">
        <v>393</v>
      </c>
      <c r="D61" s="112">
        <v>5</v>
      </c>
      <c r="E61" s="119" t="s">
        <v>15</v>
      </c>
      <c r="F61" s="119"/>
      <c r="G61" s="89">
        <v>30</v>
      </c>
      <c r="H61" s="60">
        <v>16</v>
      </c>
      <c r="I61" s="60">
        <v>3</v>
      </c>
      <c r="J61" s="89">
        <f>K61-G61</f>
        <v>95</v>
      </c>
      <c r="K61" s="89">
        <f>D61*25</f>
        <v>125</v>
      </c>
    </row>
    <row r="62" spans="1:11" ht="16.5" customHeight="1" thickBot="1" x14ac:dyDescent="0.3">
      <c r="A62" s="179"/>
      <c r="B62" s="59" t="s">
        <v>78</v>
      </c>
      <c r="C62" s="422" t="s">
        <v>394</v>
      </c>
      <c r="D62" s="112">
        <v>4</v>
      </c>
      <c r="E62" s="119" t="s">
        <v>15</v>
      </c>
      <c r="F62" s="122"/>
      <c r="G62" s="60">
        <v>26</v>
      </c>
      <c r="H62" s="60">
        <v>14</v>
      </c>
      <c r="I62" s="60">
        <v>2</v>
      </c>
      <c r="J62" s="60">
        <f t="shared" si="42"/>
        <v>74</v>
      </c>
      <c r="K62" s="60">
        <f t="shared" si="43"/>
        <v>100</v>
      </c>
    </row>
    <row r="63" spans="1:11" ht="31.5" customHeight="1" thickBot="1" x14ac:dyDescent="0.3">
      <c r="A63" s="179"/>
      <c r="B63" s="87" t="s">
        <v>376</v>
      </c>
      <c r="C63" s="433" t="s">
        <v>79</v>
      </c>
      <c r="D63" s="87">
        <f>SUM(D64)</f>
        <v>2</v>
      </c>
      <c r="E63" s="87"/>
      <c r="F63" s="123" t="s">
        <v>23</v>
      </c>
      <c r="G63" s="88">
        <f>G64</f>
        <v>40</v>
      </c>
      <c r="H63" s="88">
        <f t="shared" ref="H63:I63" si="44">H64</f>
        <v>0</v>
      </c>
      <c r="I63" s="88">
        <f t="shared" si="44"/>
        <v>0</v>
      </c>
      <c r="J63" s="88">
        <f t="shared" ref="J63:K63" si="45">J64</f>
        <v>10</v>
      </c>
      <c r="K63" s="88">
        <f t="shared" si="45"/>
        <v>50</v>
      </c>
    </row>
    <row r="64" spans="1:11" ht="16.5" thickBot="1" x14ac:dyDescent="0.3">
      <c r="A64" s="179"/>
      <c r="B64" s="59" t="s">
        <v>80</v>
      </c>
      <c r="C64" s="422" t="s">
        <v>81</v>
      </c>
      <c r="D64" s="112">
        <v>2</v>
      </c>
      <c r="E64" s="112" t="s">
        <v>881</v>
      </c>
      <c r="F64" s="116"/>
      <c r="G64" s="61">
        <v>40</v>
      </c>
      <c r="H64" s="61">
        <v>0</v>
      </c>
      <c r="I64" s="61">
        <v>0</v>
      </c>
      <c r="J64" s="61">
        <f t="shared" ref="J64" si="46">K64-G64</f>
        <v>10</v>
      </c>
      <c r="K64" s="61">
        <f t="shared" ref="K64" si="47">D64*25</f>
        <v>50</v>
      </c>
    </row>
    <row r="65" spans="1:11" ht="16.5" customHeight="1" thickBot="1" x14ac:dyDescent="0.3">
      <c r="A65" s="179"/>
      <c r="B65" s="435" t="s">
        <v>195</v>
      </c>
      <c r="C65" s="436"/>
      <c r="D65" s="91">
        <f>D63+D59+D55</f>
        <v>23</v>
      </c>
      <c r="E65" s="92"/>
      <c r="F65" s="93"/>
      <c r="G65" s="94">
        <f>G63+G59+G55</f>
        <v>156</v>
      </c>
      <c r="H65" s="136">
        <f t="shared" ref="H65:I65" si="48">H63+H59+H55</f>
        <v>46</v>
      </c>
      <c r="I65" s="136">
        <f t="shared" si="48"/>
        <v>8</v>
      </c>
      <c r="J65" s="94">
        <f>J63+J59+J55</f>
        <v>419</v>
      </c>
      <c r="K65" s="94">
        <f>K63+K59+K55</f>
        <v>575</v>
      </c>
    </row>
    <row r="66" spans="1:11" ht="16.5" thickBot="1" x14ac:dyDescent="0.3">
      <c r="A66" s="174" t="s">
        <v>82</v>
      </c>
      <c r="B66" s="95" t="s">
        <v>377</v>
      </c>
      <c r="C66" s="437" t="s">
        <v>83</v>
      </c>
      <c r="D66" s="95">
        <f>SUM(D67:D67)</f>
        <v>6</v>
      </c>
      <c r="E66" s="95"/>
      <c r="F66" s="124" t="s">
        <v>12</v>
      </c>
      <c r="G66" s="96">
        <f>SUM(G67:G67)</f>
        <v>18</v>
      </c>
      <c r="H66" s="96">
        <f t="shared" ref="H66:I66" si="49">SUM(H67:H67)</f>
        <v>0</v>
      </c>
      <c r="I66" s="96">
        <f t="shared" si="49"/>
        <v>0</v>
      </c>
      <c r="J66" s="96">
        <f>SUM(J67:J67)</f>
        <v>132</v>
      </c>
      <c r="K66" s="96">
        <f>SUM(K67:K67)</f>
        <v>150</v>
      </c>
    </row>
    <row r="67" spans="1:11" ht="16.5" customHeight="1" thickBot="1" x14ac:dyDescent="0.3">
      <c r="A67" s="174"/>
      <c r="B67" s="59" t="s">
        <v>84</v>
      </c>
      <c r="C67" s="422" t="s">
        <v>75</v>
      </c>
      <c r="D67" s="110">
        <v>6</v>
      </c>
      <c r="E67" s="112" t="s">
        <v>881</v>
      </c>
      <c r="F67" s="125"/>
      <c r="G67" s="60">
        <v>18</v>
      </c>
      <c r="H67" s="60">
        <v>0</v>
      </c>
      <c r="I67" s="60">
        <v>0</v>
      </c>
      <c r="J67" s="60">
        <f t="shared" ref="J67" si="50">K67-G67</f>
        <v>132</v>
      </c>
      <c r="K67" s="60">
        <f t="shared" ref="K67" si="51">D67*25</f>
        <v>150</v>
      </c>
    </row>
    <row r="68" spans="1:11" ht="16.5" thickBot="1" x14ac:dyDescent="0.3">
      <c r="A68" s="174"/>
      <c r="B68" s="95" t="s">
        <v>378</v>
      </c>
      <c r="C68" s="438" t="s">
        <v>389</v>
      </c>
      <c r="D68" s="95">
        <f>SUM(D69:D71)</f>
        <v>7</v>
      </c>
      <c r="E68" s="95"/>
      <c r="F68" s="124" t="s">
        <v>882</v>
      </c>
      <c r="G68" s="96">
        <f>SUM(G69:G71)</f>
        <v>38</v>
      </c>
      <c r="H68" s="96">
        <f t="shared" ref="H68:I68" si="52">SUM(H69:H71)</f>
        <v>14</v>
      </c>
      <c r="I68" s="96">
        <f t="shared" si="52"/>
        <v>2</v>
      </c>
      <c r="J68" s="96">
        <f>SUM(J69:J71)</f>
        <v>131</v>
      </c>
      <c r="K68" s="96">
        <f>SUM(K69:K71)</f>
        <v>175</v>
      </c>
    </row>
    <row r="69" spans="1:11" ht="16.5" customHeight="1" thickBot="1" x14ac:dyDescent="0.3">
      <c r="A69" s="174"/>
      <c r="B69" s="90" t="s">
        <v>85</v>
      </c>
      <c r="C69" s="422" t="s">
        <v>395</v>
      </c>
      <c r="D69" s="112">
        <v>4</v>
      </c>
      <c r="E69" s="119" t="s">
        <v>15</v>
      </c>
      <c r="F69" s="90"/>
      <c r="G69" s="60">
        <v>26</v>
      </c>
      <c r="H69" s="60">
        <v>14</v>
      </c>
      <c r="I69" s="60">
        <v>2</v>
      </c>
      <c r="J69" s="60">
        <f t="shared" ref="J69" si="53">K69-G69</f>
        <v>74</v>
      </c>
      <c r="K69" s="60">
        <f t="shared" ref="K69" si="54">D69*25</f>
        <v>100</v>
      </c>
    </row>
    <row r="70" spans="1:11" ht="15.75" customHeight="1" thickBot="1" x14ac:dyDescent="0.3">
      <c r="A70" s="174"/>
      <c r="B70" s="90" t="s">
        <v>361</v>
      </c>
      <c r="C70" s="422" t="s">
        <v>396</v>
      </c>
      <c r="D70" s="112">
        <v>1</v>
      </c>
      <c r="E70" s="119" t="s">
        <v>15</v>
      </c>
      <c r="F70" s="119"/>
      <c r="G70" s="89">
        <v>6</v>
      </c>
      <c r="H70" s="137">
        <v>0</v>
      </c>
      <c r="I70" s="137">
        <v>0</v>
      </c>
      <c r="J70" s="89">
        <f>K70-G70</f>
        <v>19</v>
      </c>
      <c r="K70" s="89">
        <f>D70*25</f>
        <v>25</v>
      </c>
    </row>
    <row r="71" spans="1:11" ht="16.5" customHeight="1" thickBot="1" x14ac:dyDescent="0.3">
      <c r="A71" s="174"/>
      <c r="B71" s="90" t="s">
        <v>362</v>
      </c>
      <c r="C71" s="422" t="s">
        <v>86</v>
      </c>
      <c r="D71" s="126">
        <v>2</v>
      </c>
      <c r="E71" s="115" t="s">
        <v>15</v>
      </c>
      <c r="F71" s="126"/>
      <c r="G71" s="61">
        <v>6</v>
      </c>
      <c r="H71" s="61">
        <v>0</v>
      </c>
      <c r="I71" s="61">
        <v>0</v>
      </c>
      <c r="J71" s="61">
        <v>38</v>
      </c>
      <c r="K71" s="61">
        <v>50</v>
      </c>
    </row>
    <row r="72" spans="1:11" ht="16.5" customHeight="1" thickBot="1" x14ac:dyDescent="0.3">
      <c r="A72" s="174"/>
      <c r="B72" s="97" t="s">
        <v>379</v>
      </c>
      <c r="C72" s="439" t="s">
        <v>87</v>
      </c>
      <c r="D72" s="97">
        <f>SUM(D73:D74)</f>
        <v>6</v>
      </c>
      <c r="E72" s="98"/>
      <c r="F72" s="127" t="s">
        <v>88</v>
      </c>
      <c r="G72" s="99">
        <f>SUM(G73:G74)</f>
        <v>24</v>
      </c>
      <c r="H72" s="138">
        <f t="shared" ref="H72:I72" si="55">SUM(H73:H74)</f>
        <v>0</v>
      </c>
      <c r="I72" s="138">
        <f t="shared" si="55"/>
        <v>0</v>
      </c>
      <c r="J72" s="99">
        <f t="shared" ref="J72:K72" si="56">SUM(J73:J74)</f>
        <v>126</v>
      </c>
      <c r="K72" s="99">
        <f t="shared" si="56"/>
        <v>150</v>
      </c>
    </row>
    <row r="73" spans="1:11" ht="16.5" customHeight="1" thickBot="1" x14ac:dyDescent="0.3">
      <c r="A73" s="174"/>
      <c r="B73" s="59" t="s">
        <v>89</v>
      </c>
      <c r="C73" s="440" t="s">
        <v>904</v>
      </c>
      <c r="D73" s="110">
        <v>3</v>
      </c>
      <c r="E73" s="119" t="s">
        <v>15</v>
      </c>
      <c r="F73" s="125"/>
      <c r="G73" s="60">
        <v>12</v>
      </c>
      <c r="H73" s="60">
        <v>0</v>
      </c>
      <c r="I73" s="60">
        <v>0</v>
      </c>
      <c r="J73" s="60">
        <f t="shared" ref="J73:J74" si="57">K73-G73</f>
        <v>63</v>
      </c>
      <c r="K73" s="60">
        <f t="shared" ref="K73:K74" si="58">D73*25</f>
        <v>75</v>
      </c>
    </row>
    <row r="74" spans="1:11" ht="16.5" customHeight="1" thickBot="1" x14ac:dyDescent="0.3">
      <c r="A74" s="174"/>
      <c r="B74" s="59" t="s">
        <v>90</v>
      </c>
      <c r="C74" s="440" t="s">
        <v>904</v>
      </c>
      <c r="D74" s="110">
        <v>3</v>
      </c>
      <c r="E74" s="119" t="s">
        <v>15</v>
      </c>
      <c r="F74" s="125"/>
      <c r="G74" s="60">
        <v>12</v>
      </c>
      <c r="H74" s="60">
        <v>0</v>
      </c>
      <c r="I74" s="60">
        <v>0</v>
      </c>
      <c r="J74" s="60">
        <f t="shared" si="57"/>
        <v>63</v>
      </c>
      <c r="K74" s="60">
        <f t="shared" si="58"/>
        <v>75</v>
      </c>
    </row>
    <row r="75" spans="1:11" ht="32.25" thickBot="1" x14ac:dyDescent="0.3">
      <c r="A75" s="174"/>
      <c r="B75" s="95" t="s">
        <v>380</v>
      </c>
      <c r="C75" s="437" t="s">
        <v>866</v>
      </c>
      <c r="D75" s="95">
        <f>SUM(D76)</f>
        <v>29</v>
      </c>
      <c r="E75" s="95"/>
      <c r="F75" s="124" t="s">
        <v>23</v>
      </c>
      <c r="G75" s="96">
        <f>G76</f>
        <v>725</v>
      </c>
      <c r="H75" s="96">
        <f t="shared" ref="H75:I75" si="59">H76</f>
        <v>0</v>
      </c>
      <c r="I75" s="96">
        <f t="shared" si="59"/>
        <v>0</v>
      </c>
      <c r="J75" s="96">
        <f t="shared" ref="J75:K75" si="60">J76</f>
        <v>0</v>
      </c>
      <c r="K75" s="96">
        <f t="shared" si="60"/>
        <v>725</v>
      </c>
    </row>
    <row r="76" spans="1:11" ht="16.5" customHeight="1" thickBot="1" x14ac:dyDescent="0.3">
      <c r="A76" s="174"/>
      <c r="B76" s="59" t="s">
        <v>363</v>
      </c>
      <c r="C76" s="422" t="s">
        <v>91</v>
      </c>
      <c r="D76" s="110">
        <v>29</v>
      </c>
      <c r="E76" s="112" t="s">
        <v>881</v>
      </c>
      <c r="F76" s="128"/>
      <c r="G76" s="61">
        <v>725</v>
      </c>
      <c r="H76" s="61">
        <v>0</v>
      </c>
      <c r="I76" s="61">
        <v>0</v>
      </c>
      <c r="J76" s="61">
        <f t="shared" ref="J76" si="61">K76-G76</f>
        <v>0</v>
      </c>
      <c r="K76" s="61">
        <f t="shared" ref="K76" si="62">D76*25</f>
        <v>725</v>
      </c>
    </row>
    <row r="77" spans="1:11" ht="16.5" customHeight="1" thickBot="1" x14ac:dyDescent="0.3">
      <c r="A77" s="174"/>
      <c r="B77" s="441" t="s">
        <v>195</v>
      </c>
      <c r="C77" s="442"/>
      <c r="D77" s="100">
        <f>D75+D72+D68+D66</f>
        <v>48</v>
      </c>
      <c r="E77" s="101"/>
      <c r="F77" s="102"/>
      <c r="G77" s="103">
        <f>G75+G72+G68+G66</f>
        <v>805</v>
      </c>
      <c r="H77" s="103">
        <f t="shared" ref="H77:I77" si="63">H75+H72+H68+H66</f>
        <v>14</v>
      </c>
      <c r="I77" s="103">
        <f t="shared" si="63"/>
        <v>2</v>
      </c>
      <c r="J77" s="103">
        <f>J75+J72+J68+J66</f>
        <v>389</v>
      </c>
      <c r="K77" s="103">
        <f>K75+K72+K68+K66</f>
        <v>1200</v>
      </c>
    </row>
    <row r="78" spans="1:11" ht="21.75" thickBot="1" x14ac:dyDescent="0.4">
      <c r="A78" s="175" t="s">
        <v>194</v>
      </c>
      <c r="B78" s="176"/>
      <c r="C78" s="177"/>
      <c r="D78" s="104">
        <f>D77+D65+D54+D45+D33+D24</f>
        <v>187</v>
      </c>
      <c r="E78" s="105"/>
      <c r="F78" s="105"/>
      <c r="G78" s="104">
        <f>G77+G65+G54+G45+G33+G24</f>
        <v>1591</v>
      </c>
      <c r="H78" s="139">
        <f t="shared" ref="H78:I78" si="64">H77+H65+H54+H45+H33+H24</f>
        <v>356</v>
      </c>
      <c r="I78" s="139">
        <f t="shared" si="64"/>
        <v>72</v>
      </c>
      <c r="J78" s="104">
        <f>J77+J65+J54+J45+J33+J24</f>
        <v>3084</v>
      </c>
      <c r="K78" s="104">
        <f>K77+K65+K54+K45+K33+K24</f>
        <v>4675</v>
      </c>
    </row>
  </sheetData>
  <sheetProtection algorithmName="SHA-512" hashValue="FHwzUnEThPpkL3n+BOvBcbxwUnnTu1iZ1XI8WXR+YgxETWhRxB+6qjwWDPWFhHo58db7bbaHkNmxH7jYV5uycg==" saltValue="ukrKz4eVZrd/5T0NhDCX2Q==" spinCount="100000" sheet="1" objects="1" scenarios="1"/>
  <mergeCells count="14">
    <mergeCell ref="B45:C45"/>
    <mergeCell ref="B7:C7"/>
    <mergeCell ref="A10:A24"/>
    <mergeCell ref="A25:A33"/>
    <mergeCell ref="A34:A45"/>
    <mergeCell ref="B33:C33"/>
    <mergeCell ref="B24:C24"/>
    <mergeCell ref="A66:A77"/>
    <mergeCell ref="A78:C78"/>
    <mergeCell ref="B77:C77"/>
    <mergeCell ref="B65:C65"/>
    <mergeCell ref="B54:C54"/>
    <mergeCell ref="A46:A54"/>
    <mergeCell ref="A55:A65"/>
  </mergeCells>
  <hyperlinks>
    <hyperlink ref="C11" location="'1.1. '!A1" tooltip="-&gt; idź do karty kursu" display="Projekt Przedsiębiorstwo - warsztat" xr:uid="{2E0AFFFC-1385-4E1B-91E1-14D61B2851C2}"/>
    <hyperlink ref="C12" location="'1.2'!A1" tooltip="-&gt; idź do karty kursu" display="Gra symulacyjna" xr:uid="{5EFC16E9-B11C-40CA-BF67-76F7F9B83A08}"/>
    <hyperlink ref="C13" location="'1.3'!A1" tooltip="-&gt; idź do karty kursu" display="Realne problemy ekonomii - warsztat" xr:uid="{4C46F79A-B930-4A0B-B97D-7B676C60936B}"/>
    <hyperlink ref="C14" location="'1.4'!A1" tooltip="-&gt; idź do karty kursu" display="Prawa autorskie i ochrona własności intelektualnej" xr:uid="{BF3DBBE2-C7E0-43EA-8E31-998D8BE718DE}"/>
    <hyperlink ref="C15" location="'1.5'!A1" tooltip="-&gt; idź do karty kursu" display="Prawo w biznesie" xr:uid="{DAE9C2D0-600F-4BE3-BAB6-157CD9E1B879}"/>
    <hyperlink ref="C17" location="'2.1'!A1" tooltip="-&gt; idź do karty kursu" display="Zarządzanie i zachowania organizacji" xr:uid="{D8BE1186-2646-4942-8F2F-D85DE5711CA5}"/>
    <hyperlink ref="C18" location="'2.2'!A1" tooltip="-&gt; idź do karty kursu" display="Zarządzanie zasobami ludzkimi" xr:uid="{5778A843-DDF6-404B-A91B-40A613ECD8F0}"/>
    <hyperlink ref="C20" location="'2.4'!A1" tooltip="-&gt; idź do karty kursu" display="Zarządzanie jakością" xr:uid="{629D7B9E-35B3-4F16-9223-112306C60285}"/>
    <hyperlink ref="C10" location="'M (1)'!A1" tooltip="-&gt; idź do karty modułu" display="Biznes w działaniu" xr:uid="{835FEC24-F608-44B7-A47D-6830EF55DE33}"/>
    <hyperlink ref="C16" location="'M (2)'!A1" tooltip="-&gt; idź do karty modułu" display="Organizacja i zarządzanie" xr:uid="{33BFC48C-67A2-42ED-AC54-683C27E0B364}"/>
    <hyperlink ref="C19" location="'2.3'!A1" tooltip="-&gt; idź do karty kursu" display="Zarządzanie procesowe i logistyka w organizacji" xr:uid="{7F3F097C-16C0-42C4-83E5-6E4A6DB89F0A}"/>
    <hyperlink ref="C27" location="'3.2'!A1" tooltip="-&gt; idź do karty kursu" display="Arkusze kalkulacyjne i bazy danych w praktyce " xr:uid="{240F4939-47FB-4B55-9D92-D9487AA10A96}"/>
    <hyperlink ref="C28" location="'3.3'!A1" tooltip="-&gt; idź do karty kursu" display="Język obcy profesjonalny " xr:uid="{E3B7640B-7612-49C4-BEBC-0CC9ED69CAA1}"/>
    <hyperlink ref="C29" location="'3.4'!A1" tooltip="-&gt; idź do karty kursu" display="Socjologia " xr:uid="{4914D4F6-E2E9-41D9-A5A1-7DBCAF9D2ACA}"/>
    <hyperlink ref="C31" location="'4.1'!A1" tooltip="-&gt; idź do karty kursu" display="Matematyka w biznesie" xr:uid="{4D7B4C4D-CCB1-4CC2-99E5-C107D1D6D63A}"/>
    <hyperlink ref="C32" location="'4.2'!A1" tooltip="-&gt; idź do karty kursu" display="Statystyka" xr:uid="{7B6EEFAF-9CD7-4A50-840F-7F27A4489E2A}"/>
    <hyperlink ref="C35" location="'5.1'!A1" tooltip="-&gt; idź do karty kursu" display="Autoprezentacja - warsztat" xr:uid="{A897E3AB-5025-427A-A24B-D520975F8156}"/>
    <hyperlink ref="C36" location="'5.2'!A1" tooltip="-&gt; idź do karty kursu" display="Praca w zespole - warsztat" xr:uid="{61F6D9FF-183E-4698-950F-5040F5A55DC4}"/>
    <hyperlink ref="C37" location="'5.3'!A1" tooltip="-&gt; idź do karty kursu" display="Etyka w biznesie - warsztat" xr:uid="{4AFAAC57-F5C7-4018-9781-6B452367A6F3}"/>
    <hyperlink ref="C39" location="'6.1'!A1" tooltip="-&gt; idź do karty kursu" display="Makroekonomia" xr:uid="{A1242652-7514-4E3C-B185-0C7D5CC8482B}"/>
    <hyperlink ref="C40" location="'6.2'!A1" tooltip="-&gt; idź do karty kursu" display="Mikroekonomia" xr:uid="{EA663973-F26C-4683-989C-1E712F6F0BA3}"/>
    <hyperlink ref="C41" location="'6.3'!A1" tooltip="-&gt; idź do karty kursu" display="Współczesna polityka ekonomiczna" xr:uid="{21BB1A69-E907-4704-A655-D314BE35858B}"/>
    <hyperlink ref="C43" location="'7.1'!A1" tooltip="-&gt; idź do karty kursu" display="Marketing" xr:uid="{0464AF21-FF49-413D-95E9-1A20318CA68A}"/>
    <hyperlink ref="C44" location="'7.2'!A1" tooltip="-&gt; idź do karty kursu" display="Badania rynkowe i marketingowe - warsztat" xr:uid="{E949A7E5-ED50-4C93-944B-D2126B7A58D1}"/>
    <hyperlink ref="C47" location="'8.1'!A1" tooltip="-&gt; idź do karty kursu" display="Rachunkowość" xr:uid="{FD23C1A9-8A91-49B0-B623-64EC6C40FA99}"/>
    <hyperlink ref="C48" location="'8.2'!A1" tooltip="-&gt; idź do karty kursu" display="Finanse przedsiębiorstw" xr:uid="{C5657763-4789-4C85-8AA9-DE1A5C767348}"/>
    <hyperlink ref="C49" location="'8.3'!A1" tooltip="-&gt; idź do karty kursu" display="Analiza finansowa - warsztaty " xr:uid="{99C26729-8AE7-4C0D-B166-9F404C1F808F}"/>
    <hyperlink ref="C50" location="'8.4'!A1" tooltip="-&gt; idź do karty kursu" display="Strategie podatkowe" xr:uid="{56E67BA8-6960-4E91-AD2B-7597013112C5}"/>
    <hyperlink ref="C52" location="'9.1'!A1" tooltip="-&gt; idź do karty kursu" display="Finansowanie działalności gospodarczej" xr:uid="{908ABE64-807C-41C2-A5A2-436BEAD50D1A}"/>
    <hyperlink ref="C53" location="'9.2'!A1" tooltip="-&gt; idź do karty kursu" display="Narzędzia HR w firmie" xr:uid="{E6C56DD9-6128-472B-8082-D66D8B6AC6B9}"/>
    <hyperlink ref="C51" location="'M (9)'!A1" tooltip="-&gt; idź do karty modułu" display="Moduł specjalnościowy (1) ZARZĄDZANIE BIZNESEM" xr:uid="{EDCF9869-E3ED-43E1-9A00-AFF0B854BADE}"/>
    <hyperlink ref="C56" location="'10.1'!A1" tooltip="-&gt; idź do karty kursu" display="Metodyka pisania prac dyplomowych" xr:uid="{FDDA0FD6-A397-4CA0-A78C-1B9FED2642A1}"/>
    <hyperlink ref="C57" location="'10.2'!A1" tooltip="-&gt; idź do karty kursu" display="Metody badań ekonomicznych - warsztat" xr:uid="{B407DBA5-0400-4A8F-8AA4-D0A3CF9AA64A}"/>
    <hyperlink ref="C58" location="'10.3'!A1" tooltip="-&gt; idź do karty kursu" display="Praca z promotorem" xr:uid="{230F4E46-B62A-4039-993B-AC68FEC1E7BB}"/>
    <hyperlink ref="C76" location="'16.1'!A1" tooltip="-&gt; idź do karty kursu" display="Praktyka zawodowa" xr:uid="{30CE7F18-6250-451B-9145-7AC131651D99}"/>
    <hyperlink ref="C75" location="'M (16)'!A1" tooltip="-&gt; idź do karty modułu" display="Moduł aktywności praktycznej (2) ZB" xr:uid="{60CEA4A3-7EF7-4D98-B177-E7E1A4D9B5F5}"/>
    <hyperlink ref="C69" location="'14.1'!A1" tooltip="-&gt; idź do karty kursu" display="Strategie w biznesie" xr:uid="{4A3565A4-92CA-4620-B731-5D759E672270}"/>
    <hyperlink ref="C70" location="'14.2'!A1" tooltip="-&gt; idź do karty kursu" display="Narzedzia IT w prowadzeniu własnej firmy" xr:uid="{65F3BB1A-F110-4037-9687-34E7D74BC320}"/>
    <hyperlink ref="C67" location="'13.1'!A1" tooltip="-&gt; idź do karty kursu" display="Praca z promotorem" xr:uid="{4FA2FB28-2C65-4A37-B525-B25DCC5EE79F}"/>
    <hyperlink ref="C64" location="'12.1'!A1" tooltip="-&gt; idź do karty kursu" display="Aktywności dodatkowe z katalogu aktywności" xr:uid="{41BCE91D-66AC-4208-BE41-FA6D8C38702D}"/>
    <hyperlink ref="C60" location="'11.1'!A1" tooltip="-&gt; idź do karty kursu" display="Dyscyplina finasowa w firmie" xr:uid="{F297C843-C317-462B-AFB5-AB931318017A}"/>
    <hyperlink ref="C61" location="'11.2'!A1" tooltip="-&gt; idź do karty kursu" display="Zarządzanie projektami" xr:uid="{FC266FF5-A295-42E3-8490-B222B7296694}"/>
    <hyperlink ref="C62" location="'11.3'!A1" tooltip="-&gt; idź do karty kursu" display="E-commerce" xr:uid="{95BC71C1-A17E-4237-8C12-A1CC9204D757}"/>
    <hyperlink ref="C71" location="'14.3'!A1" tooltip="-&gt; idź do karty kursu" display="Profesional workshop (kurs w języku obcym)" xr:uid="{97D5BA76-023D-40AE-8C10-2062B0A9BD09}"/>
    <hyperlink ref="C68" location="'M (14)'!A1" tooltip="-&gt; idź do karty modułu" display="Moduł specjalnościowy (3) ZARZĄDZANIE BIZNESEM" xr:uid="{818628FD-338E-4BDF-9D71-91CEF2DD70B1}"/>
    <hyperlink ref="C59" location="'M (11)'!A1" tooltip="-&gt; idź do karty modułu" display="Moduł specjalnościowy (2) ZARZĄDZANIE BIZNESEM" xr:uid="{B588BA03-CC95-4BD3-ABDB-9B8468F0A918}"/>
    <hyperlink ref="C25" location="'M (3)'!A1" tooltip="-&gt; idź do karty modułu" display="Kluczowe kompetencje dla biznesu " xr:uid="{955722F1-BA0D-4DBF-842B-3C09FC9764C4}"/>
    <hyperlink ref="C30" location="'M (4)'!A1" tooltip="-&gt; idź do karty modułu" display="Metody ilościowe w biznesie" xr:uid="{0BC15507-0CD0-41A4-8CDC-7A299FEDB835}"/>
    <hyperlink ref="C34" location="'M (5)'!A1" tooltip="-&gt; idź do karty kursu" display="Rozwój osobisty i kompetencje interpersonalne" xr:uid="{56B50B62-2B34-41CB-860E-64DA92BC9ED8}"/>
    <hyperlink ref="C38" location="'M (6)'!A1" tooltip="-&gt; idź do karty modułu" display="Ekonomia Stosowana" xr:uid="{62D3ED9C-616D-4A23-B960-A8412C0DD31C}"/>
    <hyperlink ref="C42" location="'M (7)'!A1" tooltip="-&gt; idź do karty modułu" display="Zarządzanie marketingowe" xr:uid="{88F40E42-188A-4C36-B0C6-B7D25F0FAC53}"/>
    <hyperlink ref="C46" location="'M (8)'!A1" tooltip="-&gt; idź do karty modułu" display="Finanse i rachunkowość" xr:uid="{73A94359-5433-48B2-8749-E610F980D65B}"/>
    <hyperlink ref="C55" location="'M (10)'!A1" tooltip="-&gt; idź do karty modułu" display="Moduł dyplomowy (1)" xr:uid="{AE487F37-A6D1-4EB4-B55C-E18B2EC2D28F}"/>
    <hyperlink ref="C63" location="'M (12)'!A1" tooltip="-&gt; idź do karty modułu" display="Moduł aktywności praktycznej (1)" xr:uid="{9D9BCE3C-F447-4393-BB6B-D6B14AD80A92}"/>
    <hyperlink ref="C66" location="'M (13)'!A1" tooltip="-&gt; idź do karty modułu" display="Moduł dyplomowy (2)" xr:uid="{A8A1D71B-5046-4C2B-87AA-1041323BEE45}"/>
    <hyperlink ref="C26" location="'3.1'!A1" tooltip="-&gt; idź do karty kursu" display="Technologie informatyczne i komunikacyjne " xr:uid="{380025CF-144C-47E8-BA88-AAB796E8C1C2}"/>
  </hyperlinks>
  <printOptions horizontalCentered="1"/>
  <pageMargins left="0.31496062992125984" right="0.31496062992125984" top="0.43307086614173229" bottom="0.23622047244094491" header="0.19685039370078741" footer="0.19685039370078741"/>
  <pageSetup paperSize="9" scale="52" orientation="portrait" r:id="rId1"/>
  <headerFooter>
    <oddHeader>&amp;R
&amp;G</oddHeader>
  </headerFooter>
  <ignoredErrors>
    <ignoredError sqref="J16:K16 J30:K30 J38:K38 J42:K42 J51:K51 J59:K59 J63:K63 J68:K68 J75:K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E1_ZBe!B16</f>
        <v>Moduł E1/2</v>
      </c>
      <c r="B3" s="314"/>
      <c r="C3" s="314"/>
      <c r="D3" s="318" t="str">
        <f>E1_ZBe!C16</f>
        <v>Organizacja i zarządzanie</v>
      </c>
      <c r="E3" s="319"/>
      <c r="F3" s="319"/>
      <c r="G3" s="319"/>
      <c r="H3" s="319"/>
      <c r="I3" s="320"/>
      <c r="J3" s="3"/>
      <c r="K3" s="3"/>
      <c r="L3" s="4"/>
      <c r="M3" s="4"/>
      <c r="N3" s="4"/>
      <c r="O3" s="4"/>
      <c r="P3" s="4"/>
      <c r="Q3" s="4"/>
      <c r="R3" s="4"/>
    </row>
    <row r="4" spans="1:19" ht="18.75" thickBot="1" x14ac:dyDescent="0.3">
      <c r="A4" s="346" t="s">
        <v>110</v>
      </c>
      <c r="B4" s="346"/>
      <c r="C4" s="346"/>
      <c r="D4" s="315" t="str">
        <f>E1_ZBe!B18</f>
        <v>Kurs 2.2.</v>
      </c>
      <c r="E4" s="316"/>
      <c r="F4" s="316"/>
      <c r="G4" s="316"/>
      <c r="H4" s="316"/>
      <c r="I4" s="317"/>
      <c r="J4" s="3"/>
      <c r="K4" s="3"/>
      <c r="L4" s="4"/>
      <c r="M4" s="4"/>
      <c r="N4" s="4"/>
      <c r="O4" s="4"/>
      <c r="P4" s="4"/>
      <c r="Q4" s="4"/>
      <c r="R4" s="4"/>
    </row>
    <row r="5" spans="1:19" ht="23.25" thickBot="1" x14ac:dyDescent="0.3">
      <c r="A5" s="347" t="s">
        <v>111</v>
      </c>
      <c r="B5" s="347"/>
      <c r="C5" s="347"/>
      <c r="D5" s="348" t="str">
        <f>E1_ZBe!C18</f>
        <v>Zarządzanie zasobami ludzkimi</v>
      </c>
      <c r="E5" s="348"/>
      <c r="F5" s="348"/>
      <c r="G5" s="348"/>
      <c r="H5" s="348"/>
      <c r="I5" s="348"/>
      <c r="J5" s="348"/>
      <c r="K5" s="348"/>
      <c r="L5" s="349" t="s">
        <v>94</v>
      </c>
      <c r="M5" s="349"/>
      <c r="N5" s="44">
        <f>E1_ZBe!D18</f>
        <v>3</v>
      </c>
      <c r="O5" s="349" t="s">
        <v>95</v>
      </c>
      <c r="P5" s="349"/>
      <c r="Q5" s="375" t="str">
        <f>E1_ZBe!F16</f>
        <v>dr R. Nowak-Lewandowska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(2)'!G6</f>
        <v>I</v>
      </c>
      <c r="H7" s="170" t="s">
        <v>99</v>
      </c>
      <c r="I7" s="40">
        <f>'M (2)'!I6</f>
        <v>1</v>
      </c>
      <c r="J7" s="253" t="s">
        <v>383</v>
      </c>
      <c r="K7" s="254"/>
      <c r="L7" s="456" t="s">
        <v>100</v>
      </c>
      <c r="M7" s="457"/>
      <c r="N7" s="7" t="s">
        <v>101</v>
      </c>
      <c r="O7" s="375" t="s">
        <v>102</v>
      </c>
      <c r="P7" s="375"/>
      <c r="Q7" s="356" t="s">
        <v>103</v>
      </c>
      <c r="R7" s="356"/>
      <c r="S7" s="45">
        <f>E1_ZBe!G18</f>
        <v>24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775</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302</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t="s">
        <v>304</v>
      </c>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586</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298</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302</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t="s">
        <v>304</v>
      </c>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587</v>
      </c>
      <c r="C24" s="494"/>
      <c r="D24" s="494"/>
      <c r="E24" s="494"/>
      <c r="F24" s="494"/>
      <c r="G24" s="494"/>
      <c r="H24" s="494"/>
      <c r="I24" s="494"/>
      <c r="J24" s="494"/>
      <c r="K24" s="494"/>
      <c r="L24" s="494"/>
      <c r="M24" s="495"/>
      <c r="N24" s="496" t="s">
        <v>294</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296</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t="s">
        <v>302</v>
      </c>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t="s">
        <v>304</v>
      </c>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776</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311</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314</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t="s">
        <v>319</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777</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311</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312</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t="s">
        <v>317</v>
      </c>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588</v>
      </c>
      <c r="C44" s="494"/>
      <c r="D44" s="494"/>
      <c r="E44" s="494"/>
      <c r="F44" s="494"/>
      <c r="G44" s="494"/>
      <c r="H44" s="494"/>
      <c r="I44" s="494"/>
      <c r="J44" s="494"/>
      <c r="K44" s="494"/>
      <c r="L44" s="494"/>
      <c r="M44" s="495"/>
      <c r="N44" s="496" t="s">
        <v>308</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311</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316</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t="s">
        <v>317</v>
      </c>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778</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779</v>
      </c>
      <c r="C59" s="494"/>
      <c r="D59" s="494"/>
      <c r="E59" s="494"/>
      <c r="F59" s="494"/>
      <c r="G59" s="494"/>
      <c r="H59" s="494"/>
      <c r="I59" s="494"/>
      <c r="J59" s="494"/>
      <c r="K59" s="494"/>
      <c r="L59" s="494"/>
      <c r="M59" s="495"/>
      <c r="N59" s="496" t="s">
        <v>321</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325</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780</v>
      </c>
      <c r="C64" s="494"/>
      <c r="D64" s="494"/>
      <c r="E64" s="494"/>
      <c r="F64" s="494"/>
      <c r="G64" s="494"/>
      <c r="H64" s="494"/>
      <c r="I64" s="494"/>
      <c r="J64" s="494"/>
      <c r="K64" s="494"/>
      <c r="L64" s="494"/>
      <c r="M64" s="495"/>
      <c r="N64" s="496" t="s">
        <v>325</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329</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E1_ZBe!G18</f>
        <v>24</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24</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2</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E1_ZBe!H18</f>
        <v>12</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161</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t="s">
        <v>178</v>
      </c>
      <c r="M77" s="506"/>
      <c r="N77" s="506"/>
      <c r="O77" s="506"/>
      <c r="P77" s="506"/>
      <c r="Q77" s="506"/>
      <c r="R77" s="506"/>
      <c r="S77" s="507"/>
    </row>
    <row r="78" spans="1:19" ht="15" customHeight="1" x14ac:dyDescent="0.25">
      <c r="A78" s="291"/>
      <c r="B78" s="298" t="s">
        <v>129</v>
      </c>
      <c r="C78" s="299"/>
      <c r="D78" s="299"/>
      <c r="E78" s="299"/>
      <c r="F78" s="300"/>
      <c r="G78" s="305">
        <v>4</v>
      </c>
      <c r="H78" s="306"/>
      <c r="I78" s="307"/>
      <c r="J78" s="304"/>
      <c r="K78" s="289"/>
      <c r="L78" s="505" t="s">
        <v>181</v>
      </c>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174</v>
      </c>
      <c r="M83" s="506"/>
      <c r="N83" s="506"/>
      <c r="O83" s="506"/>
      <c r="P83" s="506"/>
      <c r="Q83" s="506"/>
      <c r="R83" s="506"/>
      <c r="S83" s="507"/>
    </row>
    <row r="84" spans="1:19" ht="15" customHeight="1" x14ac:dyDescent="0.25">
      <c r="A84" s="291"/>
      <c r="B84" s="272" t="s">
        <v>136</v>
      </c>
      <c r="C84" s="273"/>
      <c r="D84" s="273"/>
      <c r="E84" s="273"/>
      <c r="F84" s="274"/>
      <c r="G84" s="295">
        <f>E1_ZBe!J18</f>
        <v>51</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E1_ZBe!E18</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152</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40</v>
      </c>
      <c r="G91" s="512"/>
      <c r="H91" s="512"/>
      <c r="I91" s="513"/>
      <c r="J91" s="340"/>
      <c r="K91" s="344"/>
      <c r="L91" s="279" t="s">
        <v>143</v>
      </c>
      <c r="M91" s="280"/>
      <c r="N91" s="280"/>
      <c r="O91" s="280"/>
      <c r="P91" s="280"/>
      <c r="Q91" s="280"/>
      <c r="R91" s="280"/>
      <c r="S91" s="281"/>
    </row>
    <row r="92" spans="1:19" ht="15" customHeight="1" x14ac:dyDescent="0.25">
      <c r="A92" s="336"/>
      <c r="B92" s="508" t="s">
        <v>170</v>
      </c>
      <c r="C92" s="509"/>
      <c r="D92" s="509"/>
      <c r="E92" s="510"/>
      <c r="F92" s="511">
        <v>10</v>
      </c>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24.5" customHeight="1" x14ac:dyDescent="0.25">
      <c r="A98" s="329"/>
      <c r="B98" s="514" t="s">
        <v>407</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82.5" customHeight="1" x14ac:dyDescent="0.25">
      <c r="A100" s="329"/>
      <c r="B100" s="514" t="s">
        <v>417</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5.25" customHeight="1" x14ac:dyDescent="0.25">
      <c r="A102" s="329"/>
      <c r="B102" s="514" t="s">
        <v>418</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gf+RnjuPESWexh4b3O+A9ZbEdRsvA/k9gm4OfNnizyUxiJJJjWqE1hqUbyucqCql1PteD6olk3Ovz9sMrX69iA==" saltValue="spkhrgGNrqVmNxetxc9B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1" xr:uid="{B9A2D72F-E181-422E-ABED-34B7FE7BE64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E1_ZBe!B16</f>
        <v>Moduł E1/2</v>
      </c>
      <c r="B3" s="314"/>
      <c r="C3" s="314"/>
      <c r="D3" s="318" t="str">
        <f>E1_ZBe!C16</f>
        <v>Organizacja i zarządzanie</v>
      </c>
      <c r="E3" s="319"/>
      <c r="F3" s="319"/>
      <c r="G3" s="319"/>
      <c r="H3" s="319"/>
      <c r="I3" s="320"/>
      <c r="J3" s="3"/>
      <c r="K3" s="3"/>
      <c r="L3" s="4"/>
      <c r="M3" s="4"/>
      <c r="N3" s="4"/>
      <c r="O3" s="4"/>
      <c r="P3" s="4"/>
      <c r="Q3" s="4"/>
      <c r="R3" s="4"/>
    </row>
    <row r="4" spans="1:19" ht="18.75" thickBot="1" x14ac:dyDescent="0.3">
      <c r="A4" s="346" t="s">
        <v>110</v>
      </c>
      <c r="B4" s="346"/>
      <c r="C4" s="346"/>
      <c r="D4" s="315" t="str">
        <f>E1_ZBe!B19</f>
        <v>Kurs 2.3.</v>
      </c>
      <c r="E4" s="316"/>
      <c r="F4" s="316"/>
      <c r="G4" s="316"/>
      <c r="H4" s="316"/>
      <c r="I4" s="317"/>
      <c r="J4" s="3"/>
      <c r="K4" s="3"/>
      <c r="L4" s="4"/>
      <c r="M4" s="4"/>
      <c r="N4" s="4"/>
      <c r="O4" s="4"/>
      <c r="P4" s="4"/>
      <c r="Q4" s="4"/>
      <c r="R4" s="4"/>
    </row>
    <row r="5" spans="1:19" ht="23.25" thickBot="1" x14ac:dyDescent="0.3">
      <c r="A5" s="347" t="s">
        <v>111</v>
      </c>
      <c r="B5" s="347"/>
      <c r="C5" s="347"/>
      <c r="D5" s="348" t="str">
        <f>E1_ZBe!C19</f>
        <v>Zarządzanie procesowe i logistyka w organizacji</v>
      </c>
      <c r="E5" s="348"/>
      <c r="F5" s="348"/>
      <c r="G5" s="348"/>
      <c r="H5" s="348"/>
      <c r="I5" s="348"/>
      <c r="J5" s="348"/>
      <c r="K5" s="348"/>
      <c r="L5" s="349" t="s">
        <v>94</v>
      </c>
      <c r="M5" s="349"/>
      <c r="N5" s="44">
        <f>E1_ZBe!D19</f>
        <v>3</v>
      </c>
      <c r="O5" s="349" t="s">
        <v>95</v>
      </c>
      <c r="P5" s="349"/>
      <c r="Q5" s="375" t="str">
        <f>E1_ZBe!F16</f>
        <v>dr R. Nowak-Lewandowska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(2)'!G6</f>
        <v>I</v>
      </c>
      <c r="H7" s="170" t="s">
        <v>99</v>
      </c>
      <c r="I7" s="40">
        <f>'M (2)'!I6</f>
        <v>1</v>
      </c>
      <c r="J7" s="253" t="s">
        <v>383</v>
      </c>
      <c r="K7" s="254"/>
      <c r="L7" s="456" t="s">
        <v>100</v>
      </c>
      <c r="M7" s="457"/>
      <c r="N7" s="7" t="s">
        <v>101</v>
      </c>
      <c r="O7" s="375" t="s">
        <v>102</v>
      </c>
      <c r="P7" s="375"/>
      <c r="Q7" s="356" t="s">
        <v>103</v>
      </c>
      <c r="R7" s="356"/>
      <c r="S7" s="45">
        <f>E1_ZBe!G19</f>
        <v>20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781</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294</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589</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782</v>
      </c>
      <c r="C24" s="494"/>
      <c r="D24" s="494"/>
      <c r="E24" s="494"/>
      <c r="F24" s="494"/>
      <c r="G24" s="494"/>
      <c r="H24" s="494"/>
      <c r="I24" s="494"/>
      <c r="J24" s="494"/>
      <c r="K24" s="494"/>
      <c r="L24" s="494"/>
      <c r="M24" s="495"/>
      <c r="N24" s="496" t="s">
        <v>296</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295</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888</v>
      </c>
      <c r="C29" s="494"/>
      <c r="D29" s="494"/>
      <c r="E29" s="494"/>
      <c r="F29" s="494"/>
      <c r="G29" s="494"/>
      <c r="H29" s="494"/>
      <c r="I29" s="494"/>
      <c r="J29" s="494"/>
      <c r="K29" s="494"/>
      <c r="L29" s="494"/>
      <c r="M29" s="495"/>
      <c r="N29" s="496" t="s">
        <v>297</v>
      </c>
      <c r="O29" s="497"/>
      <c r="P29" s="497"/>
      <c r="Q29" s="497"/>
      <c r="R29" s="497"/>
      <c r="S29" s="498"/>
    </row>
    <row r="30" spans="1:19" ht="15" customHeight="1" x14ac:dyDescent="0.25">
      <c r="A30" s="291"/>
      <c r="B30" s="481"/>
      <c r="C30" s="519"/>
      <c r="D30" s="519"/>
      <c r="E30" s="519"/>
      <c r="F30" s="519"/>
      <c r="G30" s="519"/>
      <c r="H30" s="519"/>
      <c r="I30" s="519"/>
      <c r="J30" s="519"/>
      <c r="K30" s="519"/>
      <c r="L30" s="519"/>
      <c r="M30" s="483"/>
      <c r="N30" s="484"/>
      <c r="O30" s="485"/>
      <c r="P30" s="485"/>
      <c r="Q30" s="485"/>
      <c r="R30" s="485"/>
      <c r="S30" s="486"/>
    </row>
    <row r="31" spans="1:19" ht="15" customHeight="1" x14ac:dyDescent="0.25">
      <c r="A31" s="291"/>
      <c r="B31" s="481"/>
      <c r="C31" s="519"/>
      <c r="D31" s="519"/>
      <c r="E31" s="519"/>
      <c r="F31" s="519"/>
      <c r="G31" s="519"/>
      <c r="H31" s="519"/>
      <c r="I31" s="519"/>
      <c r="J31" s="519"/>
      <c r="K31" s="519"/>
      <c r="L31" s="519"/>
      <c r="M31" s="483"/>
      <c r="N31" s="484"/>
      <c r="O31" s="485"/>
      <c r="P31" s="485"/>
      <c r="Q31" s="485"/>
      <c r="R31" s="485"/>
      <c r="S31" s="486"/>
    </row>
    <row r="32" spans="1:19" ht="15" customHeight="1" x14ac:dyDescent="0.25">
      <c r="A32" s="291"/>
      <c r="B32" s="481"/>
      <c r="C32" s="519"/>
      <c r="D32" s="519"/>
      <c r="E32" s="519"/>
      <c r="F32" s="519"/>
      <c r="G32" s="519"/>
      <c r="H32" s="519"/>
      <c r="I32" s="519"/>
      <c r="J32" s="519"/>
      <c r="K32" s="519"/>
      <c r="L32" s="519"/>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783</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784</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785</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786</v>
      </c>
      <c r="C59" s="494"/>
      <c r="D59" s="494"/>
      <c r="E59" s="494"/>
      <c r="F59" s="494"/>
      <c r="G59" s="494"/>
      <c r="H59" s="494"/>
      <c r="I59" s="494"/>
      <c r="J59" s="494"/>
      <c r="K59" s="494"/>
      <c r="L59" s="494"/>
      <c r="M59" s="495"/>
      <c r="N59" s="496" t="s">
        <v>328</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787</v>
      </c>
      <c r="C64" s="494"/>
      <c r="D64" s="494"/>
      <c r="E64" s="494"/>
      <c r="F64" s="494"/>
      <c r="G64" s="494"/>
      <c r="H64" s="494"/>
      <c r="I64" s="494"/>
      <c r="J64" s="494"/>
      <c r="K64" s="494"/>
      <c r="L64" s="494"/>
      <c r="M64" s="495"/>
      <c r="N64" s="496" t="s">
        <v>328</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330</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E1_ZBe!G19</f>
        <v>20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20</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155</v>
      </c>
      <c r="M73" s="506"/>
      <c r="N73" s="506"/>
      <c r="O73" s="506"/>
      <c r="P73" s="506"/>
      <c r="Q73" s="506"/>
      <c r="R73" s="506"/>
      <c r="S73" s="507"/>
    </row>
    <row r="74" spans="1:19" ht="15" customHeight="1" x14ac:dyDescent="0.25">
      <c r="A74" s="291"/>
      <c r="B74" s="298" t="s">
        <v>125</v>
      </c>
      <c r="C74" s="299"/>
      <c r="D74" s="299"/>
      <c r="E74" s="299"/>
      <c r="F74" s="300"/>
      <c r="G74" s="305">
        <v>4</v>
      </c>
      <c r="H74" s="306"/>
      <c r="I74" s="307"/>
      <c r="J74" s="304"/>
      <c r="K74" s="289"/>
      <c r="L74" s="505" t="s">
        <v>161</v>
      </c>
      <c r="M74" s="506"/>
      <c r="N74" s="506"/>
      <c r="O74" s="506"/>
      <c r="P74" s="506"/>
      <c r="Q74" s="506"/>
      <c r="R74" s="506"/>
      <c r="S74" s="507"/>
    </row>
    <row r="75" spans="1:19" ht="15" customHeight="1" x14ac:dyDescent="0.25">
      <c r="A75" s="291"/>
      <c r="B75" s="298" t="s">
        <v>126</v>
      </c>
      <c r="C75" s="299"/>
      <c r="D75" s="299"/>
      <c r="E75" s="299"/>
      <c r="F75" s="300"/>
      <c r="G75" s="305">
        <f>E1_ZBe!H19</f>
        <v>12</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E1_ZBe!J19</f>
        <v>55</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E1_ZBe!E19</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196</v>
      </c>
      <c r="C90" s="509"/>
      <c r="D90" s="509"/>
      <c r="E90" s="510"/>
      <c r="F90" s="511">
        <v>60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20</v>
      </c>
      <c r="G91" s="512"/>
      <c r="H91" s="512"/>
      <c r="I91" s="513"/>
      <c r="J91" s="340"/>
      <c r="K91" s="344"/>
      <c r="L91" s="279" t="s">
        <v>143</v>
      </c>
      <c r="M91" s="280"/>
      <c r="N91" s="280"/>
      <c r="O91" s="280"/>
      <c r="P91" s="280"/>
      <c r="Q91" s="280"/>
      <c r="R91" s="280"/>
      <c r="S91" s="281"/>
    </row>
    <row r="92" spans="1:19" ht="15" customHeight="1" x14ac:dyDescent="0.25">
      <c r="A92" s="336"/>
      <c r="B92" s="508" t="s">
        <v>152</v>
      </c>
      <c r="C92" s="509"/>
      <c r="D92" s="509"/>
      <c r="E92" s="510"/>
      <c r="F92" s="511">
        <v>20</v>
      </c>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98" customHeight="1" x14ac:dyDescent="0.25">
      <c r="A98" s="329"/>
      <c r="B98" s="523" t="s">
        <v>886</v>
      </c>
      <c r="C98" s="523"/>
      <c r="D98" s="523"/>
      <c r="E98" s="523"/>
      <c r="F98" s="523"/>
      <c r="G98" s="523"/>
      <c r="H98" s="523"/>
      <c r="I98" s="523"/>
      <c r="J98" s="523"/>
      <c r="K98" s="523"/>
      <c r="L98" s="523"/>
      <c r="M98" s="523"/>
      <c r="N98" s="523"/>
      <c r="O98" s="523"/>
      <c r="P98" s="523"/>
      <c r="Q98" s="523"/>
      <c r="R98" s="523"/>
      <c r="S98" s="524"/>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93.75" customHeight="1" x14ac:dyDescent="0.25">
      <c r="A100" s="329"/>
      <c r="B100" s="523" t="s">
        <v>887</v>
      </c>
      <c r="C100" s="523"/>
      <c r="D100" s="523"/>
      <c r="E100" s="523"/>
      <c r="F100" s="523"/>
      <c r="G100" s="523"/>
      <c r="H100" s="523"/>
      <c r="I100" s="523"/>
      <c r="J100" s="523"/>
      <c r="K100" s="523"/>
      <c r="L100" s="523"/>
      <c r="M100" s="523"/>
      <c r="N100" s="523"/>
      <c r="O100" s="523"/>
      <c r="P100" s="523"/>
      <c r="Q100" s="523"/>
      <c r="R100" s="523"/>
      <c r="S100" s="524"/>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6.5" customHeight="1" x14ac:dyDescent="0.25">
      <c r="A102" s="329"/>
      <c r="B102" s="523" t="s">
        <v>477</v>
      </c>
      <c r="C102" s="523"/>
      <c r="D102" s="523"/>
      <c r="E102" s="523"/>
      <c r="F102" s="523"/>
      <c r="G102" s="523"/>
      <c r="H102" s="523"/>
      <c r="I102" s="523"/>
      <c r="J102" s="523"/>
      <c r="K102" s="523"/>
      <c r="L102" s="523"/>
      <c r="M102" s="523"/>
      <c r="N102" s="523"/>
      <c r="O102" s="523"/>
      <c r="P102" s="523"/>
      <c r="Q102" s="523"/>
      <c r="R102" s="523"/>
      <c r="S102" s="52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XGpC3vPhSOe/dip1YIPE7nRHNiV2bLuhEj8BIoUPsn2e0O6Qz0VHOfps2kpjzzpmJnY8NbqNafjtYltqm53P1A==" saltValue="lrWrYYDGSmcZERZgCQIOH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1" xr:uid="{FB2615B7-E4E0-4C7F-BFF8-F428F889DF0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E1_ZBe!B16</f>
        <v>Moduł E1/2</v>
      </c>
      <c r="B3" s="314"/>
      <c r="C3" s="314"/>
      <c r="D3" s="318" t="str">
        <f>E1_ZBe!C16</f>
        <v>Organizacja i zarządzanie</v>
      </c>
      <c r="E3" s="319"/>
      <c r="F3" s="319"/>
      <c r="G3" s="319"/>
      <c r="H3" s="319"/>
      <c r="I3" s="320"/>
      <c r="J3" s="3"/>
      <c r="K3" s="3"/>
      <c r="L3" s="4"/>
      <c r="M3" s="4"/>
      <c r="N3" s="4"/>
      <c r="O3" s="4"/>
      <c r="P3" s="4"/>
      <c r="Q3" s="4"/>
      <c r="R3" s="4"/>
    </row>
    <row r="4" spans="1:19" ht="18.75" thickBot="1" x14ac:dyDescent="0.3">
      <c r="A4" s="346" t="s">
        <v>110</v>
      </c>
      <c r="B4" s="346"/>
      <c r="C4" s="346"/>
      <c r="D4" s="315" t="str">
        <f>E1_ZBe!B20</f>
        <v>Kurs 2.4.</v>
      </c>
      <c r="E4" s="316"/>
      <c r="F4" s="316"/>
      <c r="G4" s="316"/>
      <c r="H4" s="316"/>
      <c r="I4" s="317"/>
      <c r="J4" s="3"/>
      <c r="K4" s="3"/>
      <c r="L4" s="4"/>
      <c r="M4" s="4"/>
      <c r="N4" s="4"/>
      <c r="O4" s="4"/>
      <c r="P4" s="4"/>
      <c r="Q4" s="4"/>
      <c r="R4" s="4"/>
    </row>
    <row r="5" spans="1:19" ht="23.25" thickBot="1" x14ac:dyDescent="0.3">
      <c r="A5" s="347" t="s">
        <v>111</v>
      </c>
      <c r="B5" s="347"/>
      <c r="C5" s="347"/>
      <c r="D5" s="348" t="str">
        <f>E1_ZBe!C20</f>
        <v>Zarządzanie jakością</v>
      </c>
      <c r="E5" s="348"/>
      <c r="F5" s="348"/>
      <c r="G5" s="348"/>
      <c r="H5" s="348"/>
      <c r="I5" s="348"/>
      <c r="J5" s="348"/>
      <c r="K5" s="348"/>
      <c r="L5" s="349" t="s">
        <v>94</v>
      </c>
      <c r="M5" s="349"/>
      <c r="N5" s="44">
        <f>E1_ZBe!D20</f>
        <v>2</v>
      </c>
      <c r="O5" s="349" t="s">
        <v>95</v>
      </c>
      <c r="P5" s="349"/>
      <c r="Q5" s="375" t="str">
        <f>E1_ZBe!F16</f>
        <v>dr R. Nowak-Lewandowska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(2)'!G6</f>
        <v>I</v>
      </c>
      <c r="H7" s="170" t="s">
        <v>99</v>
      </c>
      <c r="I7" s="40">
        <f>'M (2)'!I6</f>
        <v>1</v>
      </c>
      <c r="J7" s="253" t="s">
        <v>383</v>
      </c>
      <c r="K7" s="254"/>
      <c r="L7" s="456" t="s">
        <v>100</v>
      </c>
      <c r="M7" s="457"/>
      <c r="N7" s="7" t="s">
        <v>101</v>
      </c>
      <c r="O7" s="375" t="s">
        <v>102</v>
      </c>
      <c r="P7" s="375"/>
      <c r="Q7" s="356" t="s">
        <v>103</v>
      </c>
      <c r="R7" s="356"/>
      <c r="S7" s="45">
        <f>E1_ZBe!G20</f>
        <v>14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892</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1"/>
      <c r="B15" s="481"/>
      <c r="C15" s="519"/>
      <c r="D15" s="519"/>
      <c r="E15" s="519"/>
      <c r="F15" s="519"/>
      <c r="G15" s="519"/>
      <c r="H15" s="519"/>
      <c r="I15" s="519"/>
      <c r="J15" s="519"/>
      <c r="K15" s="519"/>
      <c r="L15" s="519"/>
      <c r="M15" s="483"/>
      <c r="N15" s="484"/>
      <c r="O15" s="485"/>
      <c r="P15" s="485"/>
      <c r="Q15" s="485"/>
      <c r="R15" s="485"/>
      <c r="S15" s="486"/>
    </row>
    <row r="16" spans="1:19" ht="15" customHeight="1" x14ac:dyDescent="0.25">
      <c r="A16" s="291"/>
      <c r="B16" s="481"/>
      <c r="C16" s="519"/>
      <c r="D16" s="519"/>
      <c r="E16" s="519"/>
      <c r="F16" s="519"/>
      <c r="G16" s="519"/>
      <c r="H16" s="519"/>
      <c r="I16" s="519"/>
      <c r="J16" s="519"/>
      <c r="K16" s="519"/>
      <c r="L16" s="519"/>
      <c r="M16" s="483"/>
      <c r="N16" s="484"/>
      <c r="O16" s="485"/>
      <c r="P16" s="485"/>
      <c r="Q16" s="485"/>
      <c r="R16" s="485"/>
      <c r="S16" s="486"/>
    </row>
    <row r="17" spans="1:19" ht="15" customHeight="1" x14ac:dyDescent="0.25">
      <c r="A17" s="291"/>
      <c r="B17" s="481"/>
      <c r="C17" s="519"/>
      <c r="D17" s="519"/>
      <c r="E17" s="519"/>
      <c r="F17" s="519"/>
      <c r="G17" s="519"/>
      <c r="H17" s="519"/>
      <c r="I17" s="519"/>
      <c r="J17" s="519"/>
      <c r="K17" s="519"/>
      <c r="L17" s="519"/>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590</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591</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788</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789</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790</v>
      </c>
      <c r="C44" s="494"/>
      <c r="D44" s="494"/>
      <c r="E44" s="494"/>
      <c r="F44" s="494"/>
      <c r="G44" s="494"/>
      <c r="H44" s="494"/>
      <c r="I44" s="494"/>
      <c r="J44" s="494"/>
      <c r="K44" s="494"/>
      <c r="L44" s="494"/>
      <c r="M44" s="495"/>
      <c r="N44" s="496" t="s">
        <v>314</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791</v>
      </c>
      <c r="C49" s="494"/>
      <c r="D49" s="494"/>
      <c r="E49" s="494"/>
      <c r="F49" s="494"/>
      <c r="G49" s="494"/>
      <c r="H49" s="494"/>
      <c r="I49" s="494"/>
      <c r="J49" s="494"/>
      <c r="K49" s="494"/>
      <c r="L49" s="494"/>
      <c r="M49" s="495"/>
      <c r="N49" s="496" t="s">
        <v>314</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792</v>
      </c>
      <c r="C54" s="482"/>
      <c r="D54" s="482"/>
      <c r="E54" s="482"/>
      <c r="F54" s="482"/>
      <c r="G54" s="482"/>
      <c r="H54" s="482"/>
      <c r="I54" s="482"/>
      <c r="J54" s="482"/>
      <c r="K54" s="482"/>
      <c r="L54" s="482"/>
      <c r="M54" s="483"/>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793</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794</v>
      </c>
      <c r="C64" s="494"/>
      <c r="D64" s="494"/>
      <c r="E64" s="494"/>
      <c r="F64" s="494"/>
      <c r="G64" s="494"/>
      <c r="H64" s="494"/>
      <c r="I64" s="494"/>
      <c r="J64" s="494"/>
      <c r="K64" s="494"/>
      <c r="L64" s="494"/>
      <c r="M64" s="495"/>
      <c r="N64" s="496" t="s">
        <v>324</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E1_ZBe!G20</f>
        <v>14</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14</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155</v>
      </c>
      <c r="M73" s="506"/>
      <c r="N73" s="506"/>
      <c r="O73" s="506"/>
      <c r="P73" s="506"/>
      <c r="Q73" s="506"/>
      <c r="R73" s="506"/>
      <c r="S73" s="507"/>
    </row>
    <row r="74" spans="1:19" ht="15" customHeight="1" x14ac:dyDescent="0.25">
      <c r="A74" s="291"/>
      <c r="B74" s="298" t="s">
        <v>125</v>
      </c>
      <c r="C74" s="299"/>
      <c r="D74" s="299"/>
      <c r="E74" s="299"/>
      <c r="F74" s="300"/>
      <c r="G74" s="305">
        <v>4</v>
      </c>
      <c r="H74" s="306"/>
      <c r="I74" s="307"/>
      <c r="J74" s="304"/>
      <c r="K74" s="289"/>
      <c r="L74" s="505" t="s">
        <v>158</v>
      </c>
      <c r="M74" s="506"/>
      <c r="N74" s="506"/>
      <c r="O74" s="506"/>
      <c r="P74" s="506"/>
      <c r="Q74" s="506"/>
      <c r="R74" s="506"/>
      <c r="S74" s="507"/>
    </row>
    <row r="75" spans="1:19" ht="15" customHeight="1" x14ac:dyDescent="0.25">
      <c r="A75" s="291"/>
      <c r="B75" s="298" t="s">
        <v>126</v>
      </c>
      <c r="C75" s="299"/>
      <c r="D75" s="299"/>
      <c r="E75" s="299"/>
      <c r="F75" s="300"/>
      <c r="G75" s="305">
        <f>E1_ZBe!H20</f>
        <v>8</v>
      </c>
      <c r="H75" s="306"/>
      <c r="I75" s="307"/>
      <c r="J75" s="304"/>
      <c r="K75" s="289"/>
      <c r="L75" s="505" t="s">
        <v>161</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344</v>
      </c>
      <c r="M83" s="506"/>
      <c r="N83" s="506"/>
      <c r="O83" s="506"/>
      <c r="P83" s="506"/>
      <c r="Q83" s="506"/>
      <c r="R83" s="506"/>
      <c r="S83" s="507"/>
    </row>
    <row r="84" spans="1:19" ht="15" customHeight="1" x14ac:dyDescent="0.25">
      <c r="A84" s="291"/>
      <c r="B84" s="272" t="s">
        <v>136</v>
      </c>
      <c r="C84" s="273"/>
      <c r="D84" s="273"/>
      <c r="E84" s="273"/>
      <c r="F84" s="274"/>
      <c r="G84" s="295">
        <f>E1_ZBe!J20</f>
        <v>36</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E1_ZBe!E20</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152</v>
      </c>
      <c r="C90" s="509"/>
      <c r="D90" s="509"/>
      <c r="E90" s="510"/>
      <c r="F90" s="511">
        <v>60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30</v>
      </c>
      <c r="G91" s="512"/>
      <c r="H91" s="512"/>
      <c r="I91" s="513"/>
      <c r="J91" s="340"/>
      <c r="K91" s="344"/>
      <c r="L91" s="279" t="s">
        <v>143</v>
      </c>
      <c r="M91" s="280"/>
      <c r="N91" s="280"/>
      <c r="O91" s="280"/>
      <c r="P91" s="280"/>
      <c r="Q91" s="280"/>
      <c r="R91" s="280"/>
      <c r="S91" s="281"/>
    </row>
    <row r="92" spans="1:19" ht="15" customHeight="1" x14ac:dyDescent="0.25">
      <c r="A92" s="336"/>
      <c r="B92" s="508" t="s">
        <v>170</v>
      </c>
      <c r="C92" s="509"/>
      <c r="D92" s="509"/>
      <c r="E92" s="510"/>
      <c r="F92" s="511">
        <v>10</v>
      </c>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248.25" customHeight="1" x14ac:dyDescent="0.25">
      <c r="A98" s="329"/>
      <c r="B98" s="523" t="s">
        <v>889</v>
      </c>
      <c r="C98" s="523"/>
      <c r="D98" s="523"/>
      <c r="E98" s="523"/>
      <c r="F98" s="523"/>
      <c r="G98" s="523"/>
      <c r="H98" s="523"/>
      <c r="I98" s="523"/>
      <c r="J98" s="523"/>
      <c r="K98" s="523"/>
      <c r="L98" s="523"/>
      <c r="M98" s="523"/>
      <c r="N98" s="523"/>
      <c r="O98" s="523"/>
      <c r="P98" s="523"/>
      <c r="Q98" s="523"/>
      <c r="R98" s="523"/>
      <c r="S98" s="524"/>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114" customHeight="1" x14ac:dyDescent="0.25">
      <c r="A100" s="329"/>
      <c r="B100" s="523" t="s">
        <v>890</v>
      </c>
      <c r="C100" s="523"/>
      <c r="D100" s="523"/>
      <c r="E100" s="523"/>
      <c r="F100" s="523"/>
      <c r="G100" s="523"/>
      <c r="H100" s="523"/>
      <c r="I100" s="523"/>
      <c r="J100" s="523"/>
      <c r="K100" s="523"/>
      <c r="L100" s="523"/>
      <c r="M100" s="523"/>
      <c r="N100" s="523"/>
      <c r="O100" s="523"/>
      <c r="P100" s="523"/>
      <c r="Q100" s="523"/>
      <c r="R100" s="523"/>
      <c r="S100" s="524"/>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9.75" customHeight="1" x14ac:dyDescent="0.25">
      <c r="A102" s="329"/>
      <c r="B102" s="523" t="s">
        <v>891</v>
      </c>
      <c r="C102" s="523"/>
      <c r="D102" s="523"/>
      <c r="E102" s="523"/>
      <c r="F102" s="523"/>
      <c r="G102" s="523"/>
      <c r="H102" s="523"/>
      <c r="I102" s="523"/>
      <c r="J102" s="523"/>
      <c r="K102" s="523"/>
      <c r="L102" s="523"/>
      <c r="M102" s="523"/>
      <c r="N102" s="523"/>
      <c r="O102" s="523"/>
      <c r="P102" s="523"/>
      <c r="Q102" s="523"/>
      <c r="R102" s="523"/>
      <c r="S102" s="52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8qMb0lp/9ExIDQ3OcuNV7xkJOeH/x9udk+p1p2t29SizgiDiKnt61zNIwSEg5WBCk2DDpodblzMHMMQ7N5+kGw==" saltValue="FIGF/KCx5wFtzzlZ1Evz2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1" xr:uid="{4C6C57E8-F9D2-4A7F-AAE5-54173885771F}"/>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E1_ZBe!B25</f>
        <v>Moduł E1/3</v>
      </c>
      <c r="D3" s="271"/>
      <c r="E3" s="271"/>
      <c r="F3" s="243"/>
      <c r="G3" s="3"/>
      <c r="H3" s="3"/>
      <c r="I3" s="3"/>
      <c r="J3" s="3"/>
      <c r="K3" s="3"/>
      <c r="L3" s="4"/>
      <c r="M3" s="4"/>
      <c r="N3" s="4"/>
      <c r="O3" s="4"/>
      <c r="P3" s="4"/>
      <c r="Q3" s="4"/>
    </row>
    <row r="4" spans="1:19" s="443" customFormat="1" ht="39.75" customHeight="1" thickBot="1" x14ac:dyDescent="0.3">
      <c r="A4" s="251" t="s">
        <v>93</v>
      </c>
      <c r="B4" s="251"/>
      <c r="C4" s="261" t="str">
        <f>E1_ZBe!C25</f>
        <v xml:space="preserve">Kluczowe kompetencje dla biznesu </v>
      </c>
      <c r="D4" s="262"/>
      <c r="E4" s="262"/>
      <c r="F4" s="262"/>
      <c r="G4" s="262"/>
      <c r="H4" s="262"/>
      <c r="I4" s="262"/>
      <c r="J4" s="263"/>
      <c r="K4" s="266" t="s">
        <v>94</v>
      </c>
      <c r="L4" s="266"/>
      <c r="M4" s="171">
        <f>E1_ZBe!D25</f>
        <v>13</v>
      </c>
      <c r="N4" s="264" t="s">
        <v>95</v>
      </c>
      <c r="O4" s="265"/>
      <c r="P4" s="258" t="str">
        <f>E1_ZBe!F25</f>
        <v>dr M. Stankiewicz</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98</v>
      </c>
      <c r="H6" s="166" t="s">
        <v>99</v>
      </c>
      <c r="I6" s="40">
        <v>2</v>
      </c>
      <c r="J6" s="7" t="s">
        <v>290</v>
      </c>
      <c r="K6" s="445" t="s">
        <v>100</v>
      </c>
      <c r="L6" s="445"/>
      <c r="M6" s="252" t="s">
        <v>101</v>
      </c>
      <c r="N6" s="252"/>
      <c r="O6" s="525" t="s">
        <v>868</v>
      </c>
      <c r="P6" s="253" t="s">
        <v>103</v>
      </c>
      <c r="Q6" s="254"/>
      <c r="R6" s="171">
        <f>E1_ZBe!G25</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9.5" customHeight="1" thickBot="1" x14ac:dyDescent="0.3">
      <c r="A11" s="446" t="s">
        <v>869</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434</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09.5" customHeight="1" thickBot="1" x14ac:dyDescent="0.3">
      <c r="A22" s="453" t="s">
        <v>478</v>
      </c>
      <c r="B22" s="454"/>
      <c r="C22" s="454"/>
      <c r="D22" s="454"/>
      <c r="E22" s="454"/>
      <c r="F22" s="454" t="s">
        <v>479</v>
      </c>
      <c r="G22" s="454"/>
      <c r="H22" s="454"/>
      <c r="I22" s="454"/>
      <c r="J22" s="454"/>
      <c r="K22" s="454"/>
      <c r="L22" s="454" t="s">
        <v>480</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E1_ZBe!B25</f>
        <v>Moduł E1/3</v>
      </c>
      <c r="C26" s="191"/>
      <c r="D26" s="33" t="str">
        <f>E1_ZBe!B26</f>
        <v>Kurs 3.1.</v>
      </c>
      <c r="E26" s="106" t="str">
        <f>E1_ZBe!B25</f>
        <v>Moduł E1/3</v>
      </c>
      <c r="F26" s="198" t="str">
        <f>E1_ZBe!B27</f>
        <v>Kurs 3.2.</v>
      </c>
      <c r="G26" s="199"/>
      <c r="H26" s="206" t="str">
        <f>E1_ZBe!B25</f>
        <v>Moduł E1/3</v>
      </c>
      <c r="I26" s="207"/>
      <c r="J26" s="34" t="str">
        <f>E1_ZBe!B28</f>
        <v>Kurs 3.3.</v>
      </c>
      <c r="K26" s="214" t="str">
        <f>E1_ZBe!B25</f>
        <v>Moduł E1/3</v>
      </c>
      <c r="L26" s="215"/>
      <c r="M26" s="214" t="str">
        <f>E1_ZBe!B29</f>
        <v>Kurs 3.4.</v>
      </c>
      <c r="N26" s="215"/>
      <c r="O26" s="216"/>
      <c r="P26" s="217"/>
      <c r="Q26" s="216"/>
      <c r="R26" s="218"/>
    </row>
    <row r="27" spans="1:19" s="107" customFormat="1" ht="59.25" customHeight="1" x14ac:dyDescent="0.25">
      <c r="A27" s="131" t="s">
        <v>111</v>
      </c>
      <c r="B27" s="358" t="str">
        <f>E1_ZBe!C26</f>
        <v xml:space="preserve">Technologie informatyczne i komunikacyjne </v>
      </c>
      <c r="C27" s="359"/>
      <c r="D27" s="360"/>
      <c r="E27" s="361" t="str">
        <f>E1_ZBe!C27</f>
        <v xml:space="preserve">Arkusze kalkulacyjne i bazy danych w praktyce </v>
      </c>
      <c r="F27" s="362"/>
      <c r="G27" s="363"/>
      <c r="H27" s="364" t="str">
        <f>E1_ZBe!C28</f>
        <v xml:space="preserve">Język obcy profesjonalny </v>
      </c>
      <c r="I27" s="365"/>
      <c r="J27" s="366"/>
      <c r="K27" s="367" t="str">
        <f>E1_ZBe!C29</f>
        <v xml:space="preserve">Socjologia </v>
      </c>
      <c r="L27" s="368"/>
      <c r="M27" s="368"/>
      <c r="N27" s="369"/>
      <c r="O27" s="370"/>
      <c r="P27" s="371"/>
      <c r="Q27" s="371"/>
      <c r="R27" s="372"/>
    </row>
    <row r="28" spans="1:19" s="107" customFormat="1" ht="30" customHeight="1" thickBot="1" x14ac:dyDescent="0.3">
      <c r="A28" s="39" t="s">
        <v>112</v>
      </c>
      <c r="B28" s="192">
        <f>E1_ZBe!D26</f>
        <v>3</v>
      </c>
      <c r="C28" s="193"/>
      <c r="D28" s="194"/>
      <c r="E28" s="203">
        <f>E1_ZBe!D27</f>
        <v>4</v>
      </c>
      <c r="F28" s="204"/>
      <c r="G28" s="205"/>
      <c r="H28" s="211">
        <f>E1_ZBe!D28</f>
        <v>4</v>
      </c>
      <c r="I28" s="212"/>
      <c r="J28" s="213"/>
      <c r="K28" s="244">
        <f>E1_ZBe!D29</f>
        <v>2</v>
      </c>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55" t="s">
        <v>466</v>
      </c>
      <c r="M29" s="156"/>
      <c r="N29" s="157"/>
      <c r="O29" s="158"/>
      <c r="P29" s="162"/>
      <c r="Q29" s="160"/>
      <c r="R29" s="161"/>
    </row>
    <row r="30" spans="1:19" s="107" customFormat="1" x14ac:dyDescent="0.25"/>
    <row r="31" spans="1:19" s="107" customFormat="1" x14ac:dyDescent="0.25"/>
    <row r="32" spans="1:19" s="107" customFormat="1" x14ac:dyDescent="0.25"/>
    <row r="33" s="107" customFormat="1" x14ac:dyDescent="0.25"/>
    <row r="34" s="107" customFormat="1" x14ac:dyDescent="0.25"/>
    <row r="35" s="107" customFormat="1" x14ac:dyDescent="0.25"/>
    <row r="36" s="107" customFormat="1" x14ac:dyDescent="0.25"/>
    <row r="37" s="107" customFormat="1" x14ac:dyDescent="0.25"/>
    <row r="38" s="107" customFormat="1" x14ac:dyDescent="0.25"/>
    <row r="39" s="107" customFormat="1" x14ac:dyDescent="0.25"/>
    <row r="40" s="107" customFormat="1" x14ac:dyDescent="0.25"/>
    <row r="41" s="107" customFormat="1" x14ac:dyDescent="0.25"/>
    <row r="42" s="107" customFormat="1" x14ac:dyDescent="0.25"/>
    <row r="43" s="107" customFormat="1" x14ac:dyDescent="0.25"/>
    <row r="44" s="107" customFormat="1" x14ac:dyDescent="0.25"/>
    <row r="45" s="107" customFormat="1" x14ac:dyDescent="0.25"/>
    <row r="46" s="107" customFormat="1" x14ac:dyDescent="0.25"/>
    <row r="47" s="107" customFormat="1" x14ac:dyDescent="0.25"/>
    <row r="48" s="107" customFormat="1" x14ac:dyDescent="0.25"/>
    <row r="49" s="107" customFormat="1" x14ac:dyDescent="0.25"/>
    <row r="50" s="107" customFormat="1" x14ac:dyDescent="0.25"/>
    <row r="51" s="107" customFormat="1" x14ac:dyDescent="0.25"/>
    <row r="52" s="107" customFormat="1" x14ac:dyDescent="0.25"/>
    <row r="53" s="107" customFormat="1" x14ac:dyDescent="0.25"/>
    <row r="54" s="107" customFormat="1" x14ac:dyDescent="0.25"/>
    <row r="55" s="107" customFormat="1" x14ac:dyDescent="0.25"/>
    <row r="56" s="107" customFormat="1" x14ac:dyDescent="0.25"/>
    <row r="57" s="107" customFormat="1" x14ac:dyDescent="0.25"/>
    <row r="58" s="107" customFormat="1" x14ac:dyDescent="0.25"/>
    <row r="59" s="107" customFormat="1" x14ac:dyDescent="0.25"/>
    <row r="60" s="107" customFormat="1" x14ac:dyDescent="0.25"/>
    <row r="61" s="107" customFormat="1" x14ac:dyDescent="0.25"/>
    <row r="62" s="107" customFormat="1" x14ac:dyDescent="0.25"/>
    <row r="63" s="107" customFormat="1" x14ac:dyDescent="0.25"/>
    <row r="64" s="107" customFormat="1" x14ac:dyDescent="0.25"/>
    <row r="65" s="107" customFormat="1" x14ac:dyDescent="0.25"/>
    <row r="66" s="107" customFormat="1" x14ac:dyDescent="0.25"/>
    <row r="67" s="107" customFormat="1" x14ac:dyDescent="0.25"/>
    <row r="68" s="107" customFormat="1" x14ac:dyDescent="0.25"/>
    <row r="69" s="107" customFormat="1" x14ac:dyDescent="0.25"/>
    <row r="70" s="107" customFormat="1" x14ac:dyDescent="0.25"/>
    <row r="71" s="107" customFormat="1" x14ac:dyDescent="0.25"/>
    <row r="72" s="107" customFormat="1" x14ac:dyDescent="0.25"/>
    <row r="73" s="107" customFormat="1" x14ac:dyDescent="0.25"/>
    <row r="74" s="107" customFormat="1" x14ac:dyDescent="0.25"/>
    <row r="75" s="107" customFormat="1" x14ac:dyDescent="0.25"/>
    <row r="76" s="107" customFormat="1" x14ac:dyDescent="0.25"/>
    <row r="77" s="107" customFormat="1" x14ac:dyDescent="0.25"/>
    <row r="78" s="107" customFormat="1" x14ac:dyDescent="0.25"/>
    <row r="79" s="107" customFormat="1" x14ac:dyDescent="0.25"/>
    <row r="80" s="107" customFormat="1" x14ac:dyDescent="0.25"/>
    <row r="81" s="107" customFormat="1" x14ac:dyDescent="0.25"/>
    <row r="82" s="107" customFormat="1" x14ac:dyDescent="0.25"/>
    <row r="83" s="107" customFormat="1" x14ac:dyDescent="0.25"/>
    <row r="84" s="107" customFormat="1" x14ac:dyDescent="0.25"/>
    <row r="85" s="107" customFormat="1" x14ac:dyDescent="0.25"/>
    <row r="86" s="107" customFormat="1" x14ac:dyDescent="0.25"/>
    <row r="87" s="107" customFormat="1" x14ac:dyDescent="0.25"/>
    <row r="88" s="107" customFormat="1" x14ac:dyDescent="0.25"/>
    <row r="89" s="107" customFormat="1" x14ac:dyDescent="0.25"/>
    <row r="90" s="107" customFormat="1" x14ac:dyDescent="0.25"/>
    <row r="91" s="107" customFormat="1" x14ac:dyDescent="0.25"/>
    <row r="92" s="107" customFormat="1" x14ac:dyDescent="0.25"/>
    <row r="93" s="107" customFormat="1" x14ac:dyDescent="0.25"/>
    <row r="94" s="107" customFormat="1" x14ac:dyDescent="0.25"/>
    <row r="95" s="107" customFormat="1" x14ac:dyDescent="0.25"/>
    <row r="96" s="107" customFormat="1" x14ac:dyDescent="0.25"/>
    <row r="97" s="107" customFormat="1" x14ac:dyDescent="0.25"/>
    <row r="98" s="107" customFormat="1" x14ac:dyDescent="0.25"/>
    <row r="99" s="107" customFormat="1" x14ac:dyDescent="0.25"/>
    <row r="100" s="107" customFormat="1" x14ac:dyDescent="0.25"/>
    <row r="101" s="107" customFormat="1" x14ac:dyDescent="0.25"/>
    <row r="102" s="107" customFormat="1" x14ac:dyDescent="0.25"/>
    <row r="103" s="107" customFormat="1" x14ac:dyDescent="0.25"/>
    <row r="104" s="107" customFormat="1" x14ac:dyDescent="0.25"/>
    <row r="105" s="107" customFormat="1" x14ac:dyDescent="0.25"/>
    <row r="106" s="107" customFormat="1" x14ac:dyDescent="0.25"/>
    <row r="107" s="107" customFormat="1" x14ac:dyDescent="0.25"/>
    <row r="108" s="107" customFormat="1" x14ac:dyDescent="0.25"/>
    <row r="109" s="107" customFormat="1" x14ac:dyDescent="0.25"/>
    <row r="110" s="107" customFormat="1" x14ac:dyDescent="0.25"/>
    <row r="111" s="107" customFormat="1" x14ac:dyDescent="0.25"/>
    <row r="112" s="107" customFormat="1" x14ac:dyDescent="0.25"/>
    <row r="113" s="107" customFormat="1" x14ac:dyDescent="0.25"/>
    <row r="114" s="107" customFormat="1" x14ac:dyDescent="0.25"/>
    <row r="115" s="107" customFormat="1" x14ac:dyDescent="0.25"/>
    <row r="116" s="107" customFormat="1" x14ac:dyDescent="0.25"/>
    <row r="117" s="107" customFormat="1" x14ac:dyDescent="0.25"/>
    <row r="118" s="107" customFormat="1" x14ac:dyDescent="0.25"/>
    <row r="119" s="107" customFormat="1" x14ac:dyDescent="0.25"/>
    <row r="120" s="107" customFormat="1" x14ac:dyDescent="0.25"/>
    <row r="121" s="107" customFormat="1" x14ac:dyDescent="0.25"/>
    <row r="122" s="107" customFormat="1" x14ac:dyDescent="0.25"/>
    <row r="123" s="107" customFormat="1" x14ac:dyDescent="0.25"/>
    <row r="124" s="107" customFormat="1" x14ac:dyDescent="0.25"/>
    <row r="125" s="107" customFormat="1" x14ac:dyDescent="0.25"/>
    <row r="126" s="107" customFormat="1" x14ac:dyDescent="0.25"/>
    <row r="127" s="107" customFormat="1" x14ac:dyDescent="0.25"/>
    <row r="128" s="107" customFormat="1" x14ac:dyDescent="0.25"/>
    <row r="129" s="107" customFormat="1" x14ac:dyDescent="0.25"/>
    <row r="130" s="107" customFormat="1" x14ac:dyDescent="0.25"/>
    <row r="131" s="107" customFormat="1" x14ac:dyDescent="0.25"/>
    <row r="132" s="107" customFormat="1" x14ac:dyDescent="0.25"/>
    <row r="133" s="107" customFormat="1" x14ac:dyDescent="0.25"/>
    <row r="134" s="107" customFormat="1" x14ac:dyDescent="0.25"/>
    <row r="135" s="107" customFormat="1" x14ac:dyDescent="0.25"/>
    <row r="136" s="107" customFormat="1" x14ac:dyDescent="0.25"/>
    <row r="137" s="107" customFormat="1" x14ac:dyDescent="0.25"/>
    <row r="138" s="107" customFormat="1" x14ac:dyDescent="0.25"/>
    <row r="139" s="107" customFormat="1" x14ac:dyDescent="0.25"/>
    <row r="140" s="107" customFormat="1" x14ac:dyDescent="0.25"/>
    <row r="141" s="107" customFormat="1" x14ac:dyDescent="0.25"/>
    <row r="142" s="107" customFormat="1" x14ac:dyDescent="0.25"/>
    <row r="143" s="107" customFormat="1" x14ac:dyDescent="0.25"/>
    <row r="144" s="107" customFormat="1" x14ac:dyDescent="0.25"/>
    <row r="145" s="107" customFormat="1" x14ac:dyDescent="0.25"/>
    <row r="146" s="107" customFormat="1" x14ac:dyDescent="0.25"/>
    <row r="147" s="107" customFormat="1" x14ac:dyDescent="0.25"/>
    <row r="148" s="107" customFormat="1" x14ac:dyDescent="0.25"/>
    <row r="149" s="107" customFormat="1" x14ac:dyDescent="0.25"/>
    <row r="150" s="107" customFormat="1" x14ac:dyDescent="0.25"/>
    <row r="151" s="107" customFormat="1" x14ac:dyDescent="0.25"/>
    <row r="152" s="107" customFormat="1" x14ac:dyDescent="0.25"/>
    <row r="153" s="107" customFormat="1" x14ac:dyDescent="0.25"/>
    <row r="154" s="107" customFormat="1" x14ac:dyDescent="0.25"/>
    <row r="155" s="107" customFormat="1" x14ac:dyDescent="0.25"/>
    <row r="156" s="107" customFormat="1" x14ac:dyDescent="0.25"/>
    <row r="157" s="107" customFormat="1" x14ac:dyDescent="0.25"/>
    <row r="158" s="107" customFormat="1" x14ac:dyDescent="0.25"/>
    <row r="159" s="107" customFormat="1" x14ac:dyDescent="0.25"/>
    <row r="160" s="107" customFormat="1" x14ac:dyDescent="0.25"/>
    <row r="161" spans="1:18" x14ac:dyDescent="0.25">
      <c r="A161" s="107"/>
      <c r="B161" s="107"/>
      <c r="C161" s="107"/>
      <c r="D161" s="107"/>
      <c r="E161" s="107"/>
      <c r="F161" s="107"/>
      <c r="G161" s="107"/>
      <c r="H161" s="107"/>
      <c r="I161" s="107"/>
      <c r="J161" s="107"/>
      <c r="K161" s="107"/>
      <c r="L161" s="107"/>
      <c r="M161" s="107"/>
      <c r="N161" s="107"/>
      <c r="O161" s="107"/>
      <c r="P161" s="107"/>
      <c r="Q161" s="107"/>
      <c r="R161" s="107"/>
    </row>
    <row r="162" spans="1:18" x14ac:dyDescent="0.25">
      <c r="A162" s="107"/>
      <c r="B162" s="107"/>
      <c r="C162" s="107"/>
      <c r="D162" s="107"/>
      <c r="E162" s="107"/>
      <c r="F162" s="107"/>
      <c r="G162" s="107"/>
      <c r="H162" s="107"/>
      <c r="I162" s="107"/>
      <c r="J162" s="107"/>
      <c r="K162" s="107"/>
      <c r="L162" s="107"/>
      <c r="M162" s="107"/>
      <c r="N162" s="107"/>
      <c r="O162" s="107"/>
      <c r="P162" s="107"/>
      <c r="Q162" s="107"/>
      <c r="R162" s="107"/>
    </row>
    <row r="163" spans="1:18" x14ac:dyDescent="0.25">
      <c r="A163" s="107"/>
      <c r="B163" s="107"/>
      <c r="C163" s="107"/>
      <c r="D163" s="107"/>
      <c r="E163" s="107"/>
      <c r="F163" s="107"/>
      <c r="G163" s="107"/>
      <c r="H163" s="107"/>
      <c r="I163" s="107"/>
      <c r="J163" s="107"/>
      <c r="K163" s="107"/>
      <c r="L163" s="107"/>
      <c r="M163" s="107"/>
      <c r="N163" s="107"/>
      <c r="O163" s="107"/>
      <c r="P163" s="107"/>
      <c r="Q163" s="107"/>
      <c r="R163" s="107"/>
    </row>
    <row r="164" spans="1:18" x14ac:dyDescent="0.25">
      <c r="A164" s="107"/>
      <c r="B164" s="107"/>
      <c r="C164" s="107"/>
      <c r="D164" s="107"/>
      <c r="E164" s="107"/>
      <c r="F164" s="107"/>
      <c r="G164" s="107"/>
      <c r="H164" s="107"/>
      <c r="I164" s="107"/>
      <c r="J164" s="107"/>
      <c r="K164" s="107"/>
      <c r="L164" s="107"/>
      <c r="M164" s="107"/>
      <c r="N164" s="107"/>
      <c r="O164" s="107"/>
      <c r="P164" s="107"/>
      <c r="Q164" s="107"/>
      <c r="R164" s="107"/>
    </row>
  </sheetData>
  <sheetProtection algorithmName="SHA-512" hashValue="7XTeYt8ySSSyuF66pwfMWelEVL8iHo7nao1uZKWZQkogVUCYqXsbcfdeL5d4Xk+iQD1p2d6doQqIUHrj9+VZuQ==" saltValue="hKxnLwHTPA6WVNoLy/sog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38604815-1817-4679-8A2E-319A3640BE12}"/>
    <hyperlink ref="L29" r:id="rId2" xr:uid="{0086324C-1276-43D9-B5A9-3616B9CADA73}"/>
    <hyperlink ref="C29" r:id="rId3" xr:uid="{5BAACDCE-76D0-4C51-9355-83688C7A3AEB}"/>
    <hyperlink ref="I29" r:id="rId4" xr:uid="{D4790895-7C5A-4D68-A445-9B7AA3BD87F2}"/>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Gothic,Pogrubiony"&amp;12&amp;K05-046KARTA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E1_ZBe!B25</f>
        <v>Moduł E1/3</v>
      </c>
      <c r="B3" s="314"/>
      <c r="C3" s="314"/>
      <c r="D3" s="318" t="str">
        <f>E1_ZBe!C25</f>
        <v xml:space="preserve">Kluczowe kompetencje dla biznesu </v>
      </c>
      <c r="E3" s="319"/>
      <c r="F3" s="319"/>
      <c r="G3" s="319"/>
      <c r="H3" s="319"/>
      <c r="I3" s="320"/>
      <c r="J3" s="3"/>
      <c r="K3" s="3"/>
      <c r="L3" s="4"/>
      <c r="M3" s="4"/>
      <c r="N3" s="4"/>
      <c r="O3" s="4"/>
      <c r="P3" s="4"/>
      <c r="Q3" s="4"/>
      <c r="R3" s="4"/>
    </row>
    <row r="4" spans="1:19" ht="18.75" thickBot="1" x14ac:dyDescent="0.3">
      <c r="A4" s="346" t="s">
        <v>110</v>
      </c>
      <c r="B4" s="346"/>
      <c r="C4" s="346"/>
      <c r="D4" s="315" t="str">
        <f>E1_ZBe!B26</f>
        <v>Kurs 3.1.</v>
      </c>
      <c r="E4" s="316"/>
      <c r="F4" s="316"/>
      <c r="G4" s="316"/>
      <c r="H4" s="316"/>
      <c r="I4" s="317"/>
      <c r="J4" s="3"/>
      <c r="K4" s="3"/>
      <c r="L4" s="4"/>
      <c r="M4" s="4"/>
      <c r="N4" s="4"/>
      <c r="O4" s="4"/>
      <c r="P4" s="4"/>
      <c r="Q4" s="4"/>
      <c r="R4" s="4"/>
    </row>
    <row r="5" spans="1:19" ht="23.25" thickBot="1" x14ac:dyDescent="0.3">
      <c r="A5" s="347" t="s">
        <v>111</v>
      </c>
      <c r="B5" s="347"/>
      <c r="C5" s="347"/>
      <c r="D5" s="348" t="str">
        <f>E1_ZBe!C26</f>
        <v xml:space="preserve">Technologie informatyczne i komunikacyjne </v>
      </c>
      <c r="E5" s="348"/>
      <c r="F5" s="348"/>
      <c r="G5" s="348"/>
      <c r="H5" s="348"/>
      <c r="I5" s="348"/>
      <c r="J5" s="348"/>
      <c r="K5" s="348"/>
      <c r="L5" s="349" t="s">
        <v>94</v>
      </c>
      <c r="M5" s="349"/>
      <c r="N5" s="44">
        <f>E1_ZBe!D26</f>
        <v>3</v>
      </c>
      <c r="O5" s="349" t="s">
        <v>95</v>
      </c>
      <c r="P5" s="349"/>
      <c r="Q5" s="350" t="str">
        <f>E1_ZBe!F25</f>
        <v>dr M. Stankiewicz</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(3)'!G6</f>
        <v>I</v>
      </c>
      <c r="H7" s="170" t="s">
        <v>99</v>
      </c>
      <c r="I7" s="40">
        <f>'M (3)'!I6</f>
        <v>2</v>
      </c>
      <c r="J7" s="253" t="s">
        <v>383</v>
      </c>
      <c r="K7" s="254"/>
      <c r="L7" s="456" t="s">
        <v>100</v>
      </c>
      <c r="M7" s="457"/>
      <c r="N7" s="7" t="s">
        <v>101</v>
      </c>
      <c r="O7" s="375" t="s">
        <v>102</v>
      </c>
      <c r="P7" s="375"/>
      <c r="Q7" s="356" t="s">
        <v>103</v>
      </c>
      <c r="R7" s="356"/>
      <c r="S7" s="45">
        <f>E1_ZBe!G26</f>
        <v>18</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844</v>
      </c>
      <c r="C14" s="476"/>
      <c r="D14" s="476"/>
      <c r="E14" s="476"/>
      <c r="F14" s="476"/>
      <c r="G14" s="476"/>
      <c r="H14" s="476"/>
      <c r="I14" s="476"/>
      <c r="J14" s="476"/>
      <c r="K14" s="476"/>
      <c r="L14" s="476"/>
      <c r="M14" s="477"/>
      <c r="N14" s="478" t="s">
        <v>297</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845</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305</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306</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592</v>
      </c>
      <c r="C24" s="494"/>
      <c r="D24" s="494"/>
      <c r="E24" s="494"/>
      <c r="F24" s="494"/>
      <c r="G24" s="494"/>
      <c r="H24" s="494"/>
      <c r="I24" s="494"/>
      <c r="J24" s="494"/>
      <c r="K24" s="494"/>
      <c r="L24" s="494"/>
      <c r="M24" s="495"/>
      <c r="N24" s="496" t="s">
        <v>305</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846</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314</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597</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316</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847</v>
      </c>
      <c r="C44" s="494"/>
      <c r="D44" s="494"/>
      <c r="E44" s="494"/>
      <c r="F44" s="494"/>
      <c r="G44" s="494"/>
      <c r="H44" s="494"/>
      <c r="I44" s="494"/>
      <c r="J44" s="494"/>
      <c r="K44" s="494"/>
      <c r="L44" s="494"/>
      <c r="M44" s="495"/>
      <c r="N44" s="496" t="s">
        <v>308</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848</v>
      </c>
      <c r="C49" s="494"/>
      <c r="D49" s="494"/>
      <c r="E49" s="494"/>
      <c r="F49" s="494"/>
      <c r="G49" s="494"/>
      <c r="H49" s="494"/>
      <c r="I49" s="494"/>
      <c r="J49" s="494"/>
      <c r="K49" s="494"/>
      <c r="L49" s="494"/>
      <c r="M49" s="495"/>
      <c r="N49" s="496" t="s">
        <v>316</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600</v>
      </c>
      <c r="C54" s="482"/>
      <c r="D54" s="482"/>
      <c r="E54" s="482"/>
      <c r="F54" s="482"/>
      <c r="G54" s="482"/>
      <c r="H54" s="482"/>
      <c r="I54" s="482"/>
      <c r="J54" s="482"/>
      <c r="K54" s="482"/>
      <c r="L54" s="482"/>
      <c r="M54" s="483"/>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601</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326</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323</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328</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602</v>
      </c>
      <c r="C64" s="494"/>
      <c r="D64" s="494"/>
      <c r="E64" s="494"/>
      <c r="F64" s="494"/>
      <c r="G64" s="494"/>
      <c r="H64" s="494"/>
      <c r="I64" s="494"/>
      <c r="J64" s="494"/>
      <c r="K64" s="494"/>
      <c r="L64" s="494"/>
      <c r="M64" s="495"/>
      <c r="N64" s="496" t="s">
        <v>324</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325</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t="s">
        <v>326</v>
      </c>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t="s">
        <v>321</v>
      </c>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E1_ZBe!G26</f>
        <v>18</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18</v>
      </c>
      <c r="H72" s="283"/>
      <c r="I72" s="284"/>
      <c r="J72" s="304"/>
      <c r="K72" s="289"/>
      <c r="L72" s="505" t="s">
        <v>169</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177</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165</v>
      </c>
      <c r="M74" s="506"/>
      <c r="N74" s="506"/>
      <c r="O74" s="506"/>
      <c r="P74" s="506"/>
      <c r="Q74" s="506"/>
      <c r="R74" s="506"/>
      <c r="S74" s="507"/>
    </row>
    <row r="75" spans="1:19" ht="15" customHeight="1" x14ac:dyDescent="0.25">
      <c r="A75" s="291"/>
      <c r="B75" s="298" t="s">
        <v>126</v>
      </c>
      <c r="C75" s="299"/>
      <c r="D75" s="299"/>
      <c r="E75" s="299"/>
      <c r="F75" s="300"/>
      <c r="G75" s="305">
        <f>E1_ZBe!H26</f>
        <v>12</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v>4</v>
      </c>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160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177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154</v>
      </c>
      <c r="M83" s="506"/>
      <c r="N83" s="506"/>
      <c r="O83" s="506"/>
      <c r="P83" s="506"/>
      <c r="Q83" s="506"/>
      <c r="R83" s="506"/>
      <c r="S83" s="507"/>
    </row>
    <row r="84" spans="1:19" ht="15" customHeight="1" x14ac:dyDescent="0.25">
      <c r="A84" s="291"/>
      <c r="B84" s="272" t="s">
        <v>136</v>
      </c>
      <c r="C84" s="273"/>
      <c r="D84" s="273"/>
      <c r="E84" s="273"/>
      <c r="F84" s="274"/>
      <c r="G84" s="295">
        <f>E1_ZBe!J26</f>
        <v>57</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E1_ZBe!E26</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341</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50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09.5" customHeight="1" x14ac:dyDescent="0.25">
      <c r="A98" s="329"/>
      <c r="B98" s="514" t="s">
        <v>481</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114" customHeight="1" x14ac:dyDescent="0.25">
      <c r="A100" s="329"/>
      <c r="B100" s="514" t="s">
        <v>482</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1.75" customHeight="1" x14ac:dyDescent="0.25">
      <c r="A102" s="329"/>
      <c r="B102" s="514" t="s">
        <v>406</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XAqse9epyTqdcthbpVTbX77wJ8iGtqneRwE0WVJg1pctp2J4ML57tfwFqdFcXNrKgDx4CuNIRLUFys8581y7Iw==" saltValue="cr8TxAZ+Md3fFggrc/+f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1" xr:uid="{CF3E1DF4-0E5E-4B70-B897-E59D6E37125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E1_ZBe!B25</f>
        <v>Moduł E1/3</v>
      </c>
      <c r="B3" s="314"/>
      <c r="C3" s="314"/>
      <c r="D3" s="318" t="str">
        <f>E1_ZBe!C25</f>
        <v xml:space="preserve">Kluczowe kompetencje dla biznesu </v>
      </c>
      <c r="E3" s="319"/>
      <c r="F3" s="319"/>
      <c r="G3" s="319"/>
      <c r="H3" s="319"/>
      <c r="I3" s="320"/>
      <c r="J3" s="3"/>
      <c r="K3" s="3"/>
      <c r="L3" s="4"/>
      <c r="M3" s="4"/>
      <c r="N3" s="4"/>
      <c r="O3" s="4"/>
      <c r="P3" s="4"/>
      <c r="Q3" s="4"/>
      <c r="R3" s="4"/>
    </row>
    <row r="4" spans="1:19" ht="18.75" thickBot="1" x14ac:dyDescent="0.3">
      <c r="A4" s="346" t="s">
        <v>110</v>
      </c>
      <c r="B4" s="346"/>
      <c r="C4" s="346"/>
      <c r="D4" s="315" t="str">
        <f>E1_ZBe!B27</f>
        <v>Kurs 3.2.</v>
      </c>
      <c r="E4" s="316"/>
      <c r="F4" s="316"/>
      <c r="G4" s="316"/>
      <c r="H4" s="316"/>
      <c r="I4" s="317"/>
      <c r="J4" s="3"/>
      <c r="K4" s="3"/>
      <c r="L4" s="4"/>
      <c r="M4" s="4"/>
      <c r="N4" s="4"/>
      <c r="O4" s="4"/>
      <c r="P4" s="4"/>
      <c r="Q4" s="4"/>
      <c r="R4" s="4"/>
    </row>
    <row r="5" spans="1:19" ht="23.25" thickBot="1" x14ac:dyDescent="0.3">
      <c r="A5" s="347" t="s">
        <v>111</v>
      </c>
      <c r="B5" s="347"/>
      <c r="C5" s="347"/>
      <c r="D5" s="348" t="str">
        <f>E1_ZBe!C27</f>
        <v xml:space="preserve">Arkusze kalkulacyjne i bazy danych w praktyce </v>
      </c>
      <c r="E5" s="348"/>
      <c r="F5" s="348"/>
      <c r="G5" s="348"/>
      <c r="H5" s="348"/>
      <c r="I5" s="348"/>
      <c r="J5" s="348"/>
      <c r="K5" s="348"/>
      <c r="L5" s="349" t="s">
        <v>94</v>
      </c>
      <c r="M5" s="349"/>
      <c r="N5" s="44">
        <f>E1_ZBe!D27</f>
        <v>4</v>
      </c>
      <c r="O5" s="349" t="s">
        <v>95</v>
      </c>
      <c r="P5" s="349"/>
      <c r="Q5" s="350" t="str">
        <f>E1_ZBe!F25</f>
        <v>dr M. Stankiewicz</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(3)'!G6</f>
        <v>I</v>
      </c>
      <c r="H7" s="170" t="s">
        <v>99</v>
      </c>
      <c r="I7" s="40">
        <f>'M (3)'!I6</f>
        <v>2</v>
      </c>
      <c r="J7" s="253" t="s">
        <v>383</v>
      </c>
      <c r="K7" s="254"/>
      <c r="L7" s="456" t="s">
        <v>100</v>
      </c>
      <c r="M7" s="457"/>
      <c r="N7" s="7" t="s">
        <v>101</v>
      </c>
      <c r="O7" s="375" t="s">
        <v>102</v>
      </c>
      <c r="P7" s="375"/>
      <c r="Q7" s="356" t="s">
        <v>103</v>
      </c>
      <c r="R7" s="356"/>
      <c r="S7" s="45">
        <f>E1_ZBe!G27</f>
        <v>24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593</v>
      </c>
      <c r="C14" s="476"/>
      <c r="D14" s="476"/>
      <c r="E14" s="476"/>
      <c r="F14" s="476"/>
      <c r="G14" s="476"/>
      <c r="H14" s="476"/>
      <c r="I14" s="476"/>
      <c r="J14" s="476"/>
      <c r="K14" s="476"/>
      <c r="L14" s="476"/>
      <c r="M14" s="477"/>
      <c r="N14" s="478" t="s">
        <v>297</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594</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305</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595</v>
      </c>
      <c r="C24" s="494"/>
      <c r="D24" s="494"/>
      <c r="E24" s="494"/>
      <c r="F24" s="494"/>
      <c r="G24" s="494"/>
      <c r="H24" s="494"/>
      <c r="I24" s="494"/>
      <c r="J24" s="494"/>
      <c r="K24" s="494"/>
      <c r="L24" s="494"/>
      <c r="M24" s="495"/>
      <c r="N24" s="496" t="s">
        <v>297</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305</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596</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314</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597</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598</v>
      </c>
      <c r="C44" s="494"/>
      <c r="D44" s="494"/>
      <c r="E44" s="494"/>
      <c r="F44" s="494"/>
      <c r="G44" s="494"/>
      <c r="H44" s="494"/>
      <c r="I44" s="494"/>
      <c r="J44" s="494"/>
      <c r="K44" s="494"/>
      <c r="L44" s="494"/>
      <c r="M44" s="495"/>
      <c r="N44" s="496" t="s">
        <v>308</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314</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599</v>
      </c>
      <c r="C49" s="494"/>
      <c r="D49" s="494"/>
      <c r="E49" s="494"/>
      <c r="F49" s="494"/>
      <c r="G49" s="494"/>
      <c r="H49" s="494"/>
      <c r="I49" s="494"/>
      <c r="J49" s="494"/>
      <c r="K49" s="494"/>
      <c r="L49" s="494"/>
      <c r="M49" s="495"/>
      <c r="N49" s="496" t="s">
        <v>316</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600</v>
      </c>
      <c r="C54" s="482"/>
      <c r="D54" s="482"/>
      <c r="E54" s="482"/>
      <c r="F54" s="482"/>
      <c r="G54" s="482"/>
      <c r="H54" s="482"/>
      <c r="I54" s="482"/>
      <c r="J54" s="482"/>
      <c r="K54" s="482"/>
      <c r="L54" s="482"/>
      <c r="M54" s="483"/>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330</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601</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323</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326</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328</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602</v>
      </c>
      <c r="C64" s="494"/>
      <c r="D64" s="494"/>
      <c r="E64" s="494"/>
      <c r="F64" s="494"/>
      <c r="G64" s="494"/>
      <c r="H64" s="494"/>
      <c r="I64" s="494"/>
      <c r="J64" s="494"/>
      <c r="K64" s="494"/>
      <c r="L64" s="494"/>
      <c r="M64" s="495"/>
      <c r="N64" s="496" t="s">
        <v>321</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324</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t="s">
        <v>325</v>
      </c>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t="s">
        <v>326</v>
      </c>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E1_ZBe!G27</f>
        <v>24</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24</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169</v>
      </c>
      <c r="M74" s="506"/>
      <c r="N74" s="506"/>
      <c r="O74" s="506"/>
      <c r="P74" s="506"/>
      <c r="Q74" s="506"/>
      <c r="R74" s="506"/>
      <c r="S74" s="507"/>
    </row>
    <row r="75" spans="1:19" ht="15" customHeight="1" x14ac:dyDescent="0.25">
      <c r="A75" s="291"/>
      <c r="B75" s="298" t="s">
        <v>126</v>
      </c>
      <c r="C75" s="299"/>
      <c r="D75" s="299"/>
      <c r="E75" s="299"/>
      <c r="F75" s="300"/>
      <c r="G75" s="305">
        <f>E1_ZBe!H27</f>
        <v>12</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v>8</v>
      </c>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160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177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174</v>
      </c>
      <c r="M83" s="506"/>
      <c r="N83" s="506"/>
      <c r="O83" s="506"/>
      <c r="P83" s="506"/>
      <c r="Q83" s="506"/>
      <c r="R83" s="506"/>
      <c r="S83" s="507"/>
    </row>
    <row r="84" spans="1:19" ht="15" customHeight="1" x14ac:dyDescent="0.25">
      <c r="A84" s="291"/>
      <c r="B84" s="272" t="s">
        <v>136</v>
      </c>
      <c r="C84" s="273"/>
      <c r="D84" s="273"/>
      <c r="E84" s="273"/>
      <c r="F84" s="274"/>
      <c r="G84" s="295">
        <f>E1_ZBe!J27</f>
        <v>76</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E1_ZBe!E27</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159</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341</v>
      </c>
      <c r="C91" s="509"/>
      <c r="D91" s="509"/>
      <c r="E91" s="510"/>
      <c r="F91" s="511">
        <v>50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52.25" customHeight="1" x14ac:dyDescent="0.25">
      <c r="A98" s="329"/>
      <c r="B98" s="514" t="s">
        <v>483</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82.5" customHeight="1" x14ac:dyDescent="0.25">
      <c r="A100" s="329"/>
      <c r="B100" s="514" t="s">
        <v>484</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0" customHeight="1" x14ac:dyDescent="0.25">
      <c r="A102" s="329"/>
      <c r="B102" s="514" t="s">
        <v>405</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BuwU1syfRKDC6J+PN46kBwB/Dx5Ikugh+i+e5tddk7w1+ruMWirqdI4wGX97lZd29uhu0I16NMLQhoqTYDoL0A==" saltValue="MikNwzL0IY1KJUPtTkmUx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1" xr:uid="{54155529-AA41-44B1-8F0D-B4C11498BE6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E1_ZBe!B25</f>
        <v>Moduł E1/3</v>
      </c>
      <c r="B3" s="314"/>
      <c r="C3" s="314"/>
      <c r="D3" s="318" t="str">
        <f>E1_ZBe!C25</f>
        <v xml:space="preserve">Kluczowe kompetencje dla biznesu </v>
      </c>
      <c r="E3" s="319"/>
      <c r="F3" s="319"/>
      <c r="G3" s="319"/>
      <c r="H3" s="319"/>
      <c r="I3" s="320"/>
      <c r="J3" s="3"/>
      <c r="K3" s="3"/>
      <c r="L3" s="4"/>
      <c r="M3" s="4"/>
      <c r="N3" s="4"/>
      <c r="O3" s="4"/>
      <c r="P3" s="4"/>
      <c r="Q3" s="4"/>
      <c r="R3" s="4"/>
    </row>
    <row r="4" spans="1:19" ht="18.75" thickBot="1" x14ac:dyDescent="0.3">
      <c r="A4" s="346" t="s">
        <v>110</v>
      </c>
      <c r="B4" s="346"/>
      <c r="C4" s="346"/>
      <c r="D4" s="315" t="str">
        <f>E1_ZBe!B28</f>
        <v>Kurs 3.3.</v>
      </c>
      <c r="E4" s="316"/>
      <c r="F4" s="316"/>
      <c r="G4" s="316"/>
      <c r="H4" s="316"/>
      <c r="I4" s="317"/>
      <c r="J4" s="3"/>
      <c r="K4" s="3"/>
      <c r="L4" s="4"/>
      <c r="M4" s="4"/>
      <c r="N4" s="4"/>
      <c r="O4" s="4"/>
      <c r="P4" s="4"/>
      <c r="Q4" s="4"/>
      <c r="R4" s="4"/>
    </row>
    <row r="5" spans="1:19" ht="23.25" thickBot="1" x14ac:dyDescent="0.3">
      <c r="A5" s="347" t="s">
        <v>111</v>
      </c>
      <c r="B5" s="347"/>
      <c r="C5" s="347"/>
      <c r="D5" s="348" t="str">
        <f>E1_ZBe!C28</f>
        <v xml:space="preserve">Język obcy profesjonalny </v>
      </c>
      <c r="E5" s="348"/>
      <c r="F5" s="348"/>
      <c r="G5" s="348"/>
      <c r="H5" s="348"/>
      <c r="I5" s="348"/>
      <c r="J5" s="348"/>
      <c r="K5" s="348"/>
      <c r="L5" s="349" t="s">
        <v>94</v>
      </c>
      <c r="M5" s="349"/>
      <c r="N5" s="44">
        <f>E1_ZBe!D28</f>
        <v>4</v>
      </c>
      <c r="O5" s="349" t="s">
        <v>95</v>
      </c>
      <c r="P5" s="349"/>
      <c r="Q5" s="350" t="str">
        <f>E1_ZBe!F25</f>
        <v>dr M. Stankiewicz</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(3)'!G6</f>
        <v>I</v>
      </c>
      <c r="H7" s="170" t="s">
        <v>99</v>
      </c>
      <c r="I7" s="40">
        <f>'M (3)'!I6</f>
        <v>2</v>
      </c>
      <c r="J7" s="253" t="s">
        <v>383</v>
      </c>
      <c r="K7" s="254"/>
      <c r="L7" s="456" t="s">
        <v>100</v>
      </c>
      <c r="M7" s="457"/>
      <c r="N7" s="7" t="s">
        <v>101</v>
      </c>
      <c r="O7" s="375" t="s">
        <v>419</v>
      </c>
      <c r="P7" s="375"/>
      <c r="Q7" s="356" t="s">
        <v>103</v>
      </c>
      <c r="R7" s="356"/>
      <c r="S7" s="45">
        <f>E1_ZBe!G28</f>
        <v>36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603</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300</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304</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604</v>
      </c>
      <c r="C34" s="476"/>
      <c r="D34" s="476"/>
      <c r="E34" s="476"/>
      <c r="F34" s="476"/>
      <c r="G34" s="476"/>
      <c r="H34" s="476"/>
      <c r="I34" s="476"/>
      <c r="J34" s="476"/>
      <c r="K34" s="476"/>
      <c r="L34" s="476"/>
      <c r="M34" s="477"/>
      <c r="N34" s="478" t="s">
        <v>320</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605</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E1_ZBe!G28</f>
        <v>36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0</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E1_ZBe!H28</f>
        <v>0</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171</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174</v>
      </c>
      <c r="M83" s="506"/>
      <c r="N83" s="506"/>
      <c r="O83" s="506"/>
      <c r="P83" s="506"/>
      <c r="Q83" s="506"/>
      <c r="R83" s="506"/>
      <c r="S83" s="507"/>
    </row>
    <row r="84" spans="1:19" ht="15" customHeight="1" x14ac:dyDescent="0.25">
      <c r="A84" s="291"/>
      <c r="B84" s="272" t="s">
        <v>136</v>
      </c>
      <c r="C84" s="273"/>
      <c r="D84" s="273"/>
      <c r="E84" s="273"/>
      <c r="F84" s="274"/>
      <c r="G84" s="295">
        <f>E1_ZBe!J28</f>
        <v>64</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E1_ZBe!E28</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40</v>
      </c>
      <c r="G91" s="512"/>
      <c r="H91" s="512"/>
      <c r="I91" s="513"/>
      <c r="J91" s="340"/>
      <c r="K91" s="344"/>
      <c r="L91" s="279" t="s">
        <v>143</v>
      </c>
      <c r="M91" s="280"/>
      <c r="N91" s="280"/>
      <c r="O91" s="280"/>
      <c r="P91" s="280"/>
      <c r="Q91" s="280"/>
      <c r="R91" s="280"/>
      <c r="S91" s="281"/>
    </row>
    <row r="92" spans="1:19" ht="15" customHeight="1" x14ac:dyDescent="0.25">
      <c r="A92" s="336"/>
      <c r="B92" s="508" t="s">
        <v>170</v>
      </c>
      <c r="C92" s="509"/>
      <c r="D92" s="509"/>
      <c r="E92" s="510"/>
      <c r="F92" s="511">
        <v>10</v>
      </c>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98" customHeight="1" x14ac:dyDescent="0.25">
      <c r="A98" s="329"/>
      <c r="B98" s="514" t="s">
        <v>485</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55.5" customHeight="1" x14ac:dyDescent="0.25">
      <c r="A100" s="329"/>
      <c r="B100" s="514" t="s">
        <v>486</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4" customHeight="1" x14ac:dyDescent="0.25">
      <c r="A102" s="329"/>
      <c r="B102" s="514" t="s">
        <v>433</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Qeha99wlawroWvzCw6wh7K0v9XvOcuIvy6WXcyfJIfCPbrbzaRGjNOhC7Cp0Oqci8vSEcatpsEn5KZ7Y9GYXEw==" saltValue="sO+lt0eZxdjs6Y48lCHKr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1" xr:uid="{E8B9EEBB-CC0E-46B3-9A15-37C1A62BBFE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E1_ZBe!B25</f>
        <v>Moduł E1/3</v>
      </c>
      <c r="B3" s="314"/>
      <c r="C3" s="314"/>
      <c r="D3" s="318" t="str">
        <f>E1_ZBe!C25</f>
        <v xml:space="preserve">Kluczowe kompetencje dla biznesu </v>
      </c>
      <c r="E3" s="319"/>
      <c r="F3" s="319"/>
      <c r="G3" s="319"/>
      <c r="H3" s="319"/>
      <c r="I3" s="320"/>
      <c r="J3" s="3"/>
      <c r="K3" s="3"/>
      <c r="L3" s="4"/>
      <c r="M3" s="4"/>
      <c r="N3" s="4"/>
      <c r="O3" s="4"/>
      <c r="P3" s="4"/>
      <c r="Q3" s="4"/>
      <c r="R3" s="4"/>
    </row>
    <row r="4" spans="1:19" ht="18.75" thickBot="1" x14ac:dyDescent="0.3">
      <c r="A4" s="346" t="s">
        <v>110</v>
      </c>
      <c r="B4" s="346"/>
      <c r="C4" s="346"/>
      <c r="D4" s="315" t="str">
        <f>E1_ZBe!B29</f>
        <v>Kurs 3.4.</v>
      </c>
      <c r="E4" s="316"/>
      <c r="F4" s="316"/>
      <c r="G4" s="316"/>
      <c r="H4" s="316"/>
      <c r="I4" s="317"/>
      <c r="J4" s="3"/>
      <c r="K4" s="3"/>
      <c r="L4" s="4"/>
      <c r="M4" s="4"/>
      <c r="N4" s="4"/>
      <c r="O4" s="4"/>
      <c r="P4" s="4"/>
      <c r="Q4" s="4"/>
      <c r="R4" s="4"/>
    </row>
    <row r="5" spans="1:19" ht="23.25" thickBot="1" x14ac:dyDescent="0.3">
      <c r="A5" s="347" t="s">
        <v>111</v>
      </c>
      <c r="B5" s="347"/>
      <c r="C5" s="347"/>
      <c r="D5" s="348" t="str">
        <f>E1_ZBe!C29</f>
        <v xml:space="preserve">Socjologia </v>
      </c>
      <c r="E5" s="348"/>
      <c r="F5" s="348"/>
      <c r="G5" s="348"/>
      <c r="H5" s="348"/>
      <c r="I5" s="348"/>
      <c r="J5" s="348"/>
      <c r="K5" s="348"/>
      <c r="L5" s="349" t="s">
        <v>94</v>
      </c>
      <c r="M5" s="349"/>
      <c r="N5" s="44">
        <f>E1_ZBe!D29</f>
        <v>2</v>
      </c>
      <c r="O5" s="349" t="s">
        <v>95</v>
      </c>
      <c r="P5" s="349"/>
      <c r="Q5" s="350" t="str">
        <f>E1_ZBe!F25</f>
        <v>dr M. Stankiewicz</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(3)'!G6</f>
        <v>I</v>
      </c>
      <c r="H7" s="170" t="s">
        <v>99</v>
      </c>
      <c r="I7" s="40">
        <f>'M (3)'!I6</f>
        <v>2</v>
      </c>
      <c r="J7" s="253" t="s">
        <v>383</v>
      </c>
      <c r="K7" s="254"/>
      <c r="L7" s="456" t="s">
        <v>100</v>
      </c>
      <c r="M7" s="457"/>
      <c r="N7" s="7" t="s">
        <v>101</v>
      </c>
      <c r="O7" s="375" t="s">
        <v>102</v>
      </c>
      <c r="P7" s="375"/>
      <c r="Q7" s="356" t="s">
        <v>103</v>
      </c>
      <c r="R7" s="356"/>
      <c r="S7" s="45">
        <f>E1_ZBe!G29</f>
        <v>12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849</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296</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606</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315</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607</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322</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323</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324</v>
      </c>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E1_ZBe!G29</f>
        <v>12</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12</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2</v>
      </c>
      <c r="H74" s="306"/>
      <c r="I74" s="307"/>
      <c r="J74" s="304"/>
      <c r="K74" s="289"/>
      <c r="L74" s="505" t="s">
        <v>158</v>
      </c>
      <c r="M74" s="506"/>
      <c r="N74" s="506"/>
      <c r="O74" s="506"/>
      <c r="P74" s="506"/>
      <c r="Q74" s="506"/>
      <c r="R74" s="506"/>
      <c r="S74" s="507"/>
    </row>
    <row r="75" spans="1:19" ht="15" customHeight="1" x14ac:dyDescent="0.25">
      <c r="A75" s="291"/>
      <c r="B75" s="298" t="s">
        <v>126</v>
      </c>
      <c r="C75" s="299"/>
      <c r="D75" s="299"/>
      <c r="E75" s="299"/>
      <c r="F75" s="300"/>
      <c r="G75" s="305">
        <f>E1_ZBe!H29</f>
        <v>6</v>
      </c>
      <c r="H75" s="306"/>
      <c r="I75" s="307"/>
      <c r="J75" s="304"/>
      <c r="K75" s="289"/>
      <c r="L75" s="505" t="s">
        <v>167</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155</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174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177</v>
      </c>
      <c r="M83" s="506"/>
      <c r="N83" s="506"/>
      <c r="O83" s="506"/>
      <c r="P83" s="506"/>
      <c r="Q83" s="506"/>
      <c r="R83" s="506"/>
      <c r="S83" s="507"/>
    </row>
    <row r="84" spans="1:19" ht="15" customHeight="1" x14ac:dyDescent="0.25">
      <c r="A84" s="291"/>
      <c r="B84" s="272" t="s">
        <v>136</v>
      </c>
      <c r="C84" s="273"/>
      <c r="D84" s="273"/>
      <c r="E84" s="273"/>
      <c r="F84" s="274"/>
      <c r="G84" s="295">
        <f>E1_ZBe!J28</f>
        <v>64</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76</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E1_ZBe!E29</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152</v>
      </c>
      <c r="C90" s="509"/>
      <c r="D90" s="509"/>
      <c r="E90" s="510"/>
      <c r="F90" s="511">
        <v>90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10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44" customHeight="1" x14ac:dyDescent="0.25">
      <c r="A98" s="329"/>
      <c r="B98" s="514" t="s">
        <v>487</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488</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115.5" customHeight="1" x14ac:dyDescent="0.25">
      <c r="A102" s="329"/>
      <c r="B102" s="514" t="s">
        <v>489</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q3naf0NM3bDYoduboAmvV8XDMVD2LYD78TUIdITQYvQl7eoS7LTIMsmwf64eoYbqFDPE5uVPQdp4/LdJTYIvfQ==" saltValue="eT22bhzpbKSHzh53zJmcj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1" xr:uid="{AB6A08F3-54B1-43FD-9171-3F2A0FA1B24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E1_ZBe!B30</f>
        <v>Moduł E1/4</v>
      </c>
      <c r="D3" s="271"/>
      <c r="E3" s="271"/>
      <c r="F3" s="243"/>
      <c r="G3" s="3"/>
      <c r="H3" s="3"/>
      <c r="I3" s="3"/>
      <c r="J3" s="3"/>
      <c r="K3" s="3"/>
      <c r="L3" s="4"/>
      <c r="M3" s="4"/>
      <c r="N3" s="4"/>
      <c r="O3" s="4"/>
      <c r="P3" s="4"/>
      <c r="Q3" s="4"/>
    </row>
    <row r="4" spans="1:19" s="443" customFormat="1" ht="39.75" customHeight="1" thickBot="1" x14ac:dyDescent="0.3">
      <c r="A4" s="251" t="s">
        <v>93</v>
      </c>
      <c r="B4" s="251"/>
      <c r="C4" s="261" t="str">
        <f>E1_ZBe!C30</f>
        <v>Metody ilościowe w biznesie</v>
      </c>
      <c r="D4" s="262"/>
      <c r="E4" s="262"/>
      <c r="F4" s="262"/>
      <c r="G4" s="262"/>
      <c r="H4" s="262"/>
      <c r="I4" s="262"/>
      <c r="J4" s="262"/>
      <c r="K4" s="269" t="s">
        <v>94</v>
      </c>
      <c r="L4" s="270"/>
      <c r="M4" s="171">
        <f>E1_ZBe!D30</f>
        <v>16</v>
      </c>
      <c r="N4" s="264" t="s">
        <v>95</v>
      </c>
      <c r="O4" s="265"/>
      <c r="P4" s="258" t="str">
        <f>E1_ZBe!F30</f>
        <v>dr M. Bzunek</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98</v>
      </c>
      <c r="H6" s="166" t="s">
        <v>99</v>
      </c>
      <c r="I6" s="40">
        <v>2</v>
      </c>
      <c r="J6" s="7" t="s">
        <v>290</v>
      </c>
      <c r="K6" s="445" t="s">
        <v>100</v>
      </c>
      <c r="L6" s="445"/>
      <c r="M6" s="252" t="s">
        <v>101</v>
      </c>
      <c r="N6" s="252"/>
      <c r="O6" s="171" t="s">
        <v>102</v>
      </c>
      <c r="P6" s="253" t="s">
        <v>103</v>
      </c>
      <c r="Q6" s="254"/>
      <c r="R6" s="171">
        <f>E1_ZBe!G30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526" t="s">
        <v>443</v>
      </c>
      <c r="B11" s="527"/>
      <c r="C11" s="527"/>
      <c r="D11" s="527"/>
      <c r="E11" s="527"/>
      <c r="F11" s="527"/>
      <c r="G11" s="527"/>
      <c r="H11" s="527"/>
      <c r="I11" s="527"/>
      <c r="J11" s="527"/>
      <c r="K11" s="527"/>
      <c r="L11" s="527"/>
      <c r="M11" s="527"/>
      <c r="N11" s="527"/>
      <c r="O11" s="527"/>
      <c r="P11" s="527"/>
      <c r="Q11" s="527"/>
      <c r="R11" s="52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421</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27.5" customHeight="1" thickBot="1" x14ac:dyDescent="0.3">
      <c r="A22" s="453" t="s">
        <v>837</v>
      </c>
      <c r="B22" s="454"/>
      <c r="C22" s="454"/>
      <c r="D22" s="454"/>
      <c r="E22" s="454"/>
      <c r="F22" s="454" t="s">
        <v>839</v>
      </c>
      <c r="G22" s="454"/>
      <c r="H22" s="454"/>
      <c r="I22" s="454"/>
      <c r="J22" s="454"/>
      <c r="K22" s="454"/>
      <c r="L22" s="454" t="s">
        <v>838</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E1_ZBe!B30</f>
        <v>Moduł E1/4</v>
      </c>
      <c r="C26" s="191"/>
      <c r="D26" s="33" t="str">
        <f>E1_ZBe!B31</f>
        <v>Kurs 4.1.</v>
      </c>
      <c r="E26" s="106" t="str">
        <f>E1_ZBe!B30</f>
        <v>Moduł E1/4</v>
      </c>
      <c r="F26" s="198" t="str">
        <f>E1_ZBe!B32</f>
        <v>Kurs 4.2.</v>
      </c>
      <c r="G26" s="199"/>
      <c r="H26" s="206"/>
      <c r="I26" s="207"/>
      <c r="J26" s="34"/>
      <c r="K26" s="214"/>
      <c r="L26" s="215"/>
      <c r="M26" s="214"/>
      <c r="N26" s="215"/>
      <c r="O26" s="216"/>
      <c r="P26" s="217"/>
      <c r="Q26" s="216"/>
      <c r="R26" s="218"/>
    </row>
    <row r="27" spans="1:19" s="107" customFormat="1" ht="59.25" customHeight="1" x14ac:dyDescent="0.25">
      <c r="A27" s="131" t="s">
        <v>111</v>
      </c>
      <c r="B27" s="358" t="str">
        <f>E1_ZBe!C31</f>
        <v>Matematyka w biznesie</v>
      </c>
      <c r="C27" s="359"/>
      <c r="D27" s="360"/>
      <c r="E27" s="361" t="str">
        <f>E1_ZBe!C32</f>
        <v>Statystyka</v>
      </c>
      <c r="F27" s="362"/>
      <c r="G27" s="363"/>
      <c r="H27" s="364"/>
      <c r="I27" s="365"/>
      <c r="J27" s="366"/>
      <c r="K27" s="367"/>
      <c r="L27" s="368"/>
      <c r="M27" s="368"/>
      <c r="N27" s="369"/>
      <c r="O27" s="370"/>
      <c r="P27" s="371"/>
      <c r="Q27" s="371"/>
      <c r="R27" s="372"/>
    </row>
    <row r="28" spans="1:19" s="107" customFormat="1" ht="30" customHeight="1" thickBot="1" x14ac:dyDescent="0.3">
      <c r="A28" s="39" t="s">
        <v>112</v>
      </c>
      <c r="B28" s="192">
        <f>E1_ZBe!D31</f>
        <v>8</v>
      </c>
      <c r="C28" s="193"/>
      <c r="D28" s="194"/>
      <c r="E28" s="203">
        <f>E1_ZBe!D32</f>
        <v>8</v>
      </c>
      <c r="F28" s="204"/>
      <c r="G28" s="205"/>
      <c r="H28" s="211"/>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63"/>
      <c r="J29" s="153"/>
      <c r="K29" s="154"/>
      <c r="L29" s="164"/>
      <c r="M29" s="156"/>
      <c r="N29" s="157"/>
      <c r="O29" s="158"/>
      <c r="P29" s="162"/>
      <c r="Q29" s="160"/>
      <c r="R29" s="161"/>
    </row>
    <row r="30" spans="1:19" s="107" customFormat="1" x14ac:dyDescent="0.25"/>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sheetData>
  <sheetProtection algorithmName="SHA-512" hashValue="zUp5CYS/7fBQu9jC6IsID044zhrQqauakrVYSES9rga0nP7hupwcSltUx7heIqid7+30iZi6RxHJlLdRYtjYVw==" saltValue="Cs/E1OsUNsaVOX7ABtSun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AEA2E248-F1F1-4851-A25B-9723638FFF91}"/>
    <hyperlink ref="C29" r:id="rId2" xr:uid="{1359045D-6E14-446D-9A3D-53FBC6D1D89F}"/>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Gothic,Pogrubiony"&amp;12&amp;K05-046KARTA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E1_ZBe!B30</f>
        <v>Moduł E1/4</v>
      </c>
      <c r="B3" s="314"/>
      <c r="C3" s="314"/>
      <c r="D3" s="318" t="str">
        <f>E1_ZBe!C30</f>
        <v>Metody ilościowe w biznesie</v>
      </c>
      <c r="E3" s="319"/>
      <c r="F3" s="319"/>
      <c r="G3" s="319"/>
      <c r="H3" s="319"/>
      <c r="I3" s="320"/>
      <c r="J3" s="3"/>
      <c r="K3" s="3"/>
      <c r="L3" s="4"/>
      <c r="M3" s="4"/>
      <c r="N3" s="4"/>
      <c r="O3" s="4"/>
      <c r="P3" s="4"/>
      <c r="Q3" s="4"/>
      <c r="R3" s="4"/>
    </row>
    <row r="4" spans="1:19" ht="18.75" thickBot="1" x14ac:dyDescent="0.3">
      <c r="A4" s="346" t="s">
        <v>110</v>
      </c>
      <c r="B4" s="346"/>
      <c r="C4" s="346"/>
      <c r="D4" s="315" t="str">
        <f>E1_ZBe!B31</f>
        <v>Kurs 4.1.</v>
      </c>
      <c r="E4" s="316"/>
      <c r="F4" s="316"/>
      <c r="G4" s="316"/>
      <c r="H4" s="316"/>
      <c r="I4" s="317"/>
      <c r="J4" s="3"/>
      <c r="K4" s="3"/>
      <c r="L4" s="4"/>
      <c r="M4" s="4"/>
      <c r="N4" s="4"/>
      <c r="O4" s="4"/>
      <c r="P4" s="4"/>
      <c r="Q4" s="4"/>
      <c r="R4" s="4"/>
    </row>
    <row r="5" spans="1:19" ht="23.25" thickBot="1" x14ac:dyDescent="0.3">
      <c r="A5" s="347" t="s">
        <v>111</v>
      </c>
      <c r="B5" s="347"/>
      <c r="C5" s="347"/>
      <c r="D5" s="348" t="str">
        <f>E1_ZBe!C31</f>
        <v>Matematyka w biznesie</v>
      </c>
      <c r="E5" s="348"/>
      <c r="F5" s="348"/>
      <c r="G5" s="348"/>
      <c r="H5" s="348"/>
      <c r="I5" s="348"/>
      <c r="J5" s="348"/>
      <c r="K5" s="348"/>
      <c r="L5" s="349" t="s">
        <v>94</v>
      </c>
      <c r="M5" s="349"/>
      <c r="N5" s="44">
        <f>E1_ZBe!D31</f>
        <v>8</v>
      </c>
      <c r="O5" s="349" t="s">
        <v>95</v>
      </c>
      <c r="P5" s="349"/>
      <c r="Q5" s="350" t="str">
        <f>E1_ZBe!F30</f>
        <v>dr M. Bzunek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(4)'!G6</f>
        <v>I</v>
      </c>
      <c r="H7" s="170" t="s">
        <v>99</v>
      </c>
      <c r="I7" s="40">
        <f>'M (4)'!I6</f>
        <v>2</v>
      </c>
      <c r="J7" s="253" t="s">
        <v>383</v>
      </c>
      <c r="K7" s="254"/>
      <c r="L7" s="456" t="s">
        <v>100</v>
      </c>
      <c r="M7" s="457"/>
      <c r="N7" s="7" t="s">
        <v>101</v>
      </c>
      <c r="O7" s="375" t="s">
        <v>102</v>
      </c>
      <c r="P7" s="375"/>
      <c r="Q7" s="356" t="s">
        <v>103</v>
      </c>
      <c r="R7" s="356"/>
      <c r="S7" s="45">
        <f>E1_ZBe!G31</f>
        <v>32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30.75" customHeight="1" x14ac:dyDescent="0.25">
      <c r="A14" s="351" t="s">
        <v>116</v>
      </c>
      <c r="B14" s="475" t="s">
        <v>850</v>
      </c>
      <c r="C14" s="476"/>
      <c r="D14" s="476"/>
      <c r="E14" s="476"/>
      <c r="F14" s="476"/>
      <c r="G14" s="476"/>
      <c r="H14" s="476"/>
      <c r="I14" s="476"/>
      <c r="J14" s="476"/>
      <c r="K14" s="476"/>
      <c r="L14" s="476"/>
      <c r="M14" s="477"/>
      <c r="N14" s="478" t="s">
        <v>297</v>
      </c>
      <c r="O14" s="479"/>
      <c r="P14" s="479"/>
      <c r="Q14" s="479"/>
      <c r="R14" s="479"/>
      <c r="S14" s="480"/>
    </row>
    <row r="15" spans="1:19" ht="30" customHeight="1" x14ac:dyDescent="0.25">
      <c r="A15" s="291"/>
      <c r="B15" s="481"/>
      <c r="C15" s="482"/>
      <c r="D15" s="482"/>
      <c r="E15" s="482"/>
      <c r="F15" s="482"/>
      <c r="G15" s="482"/>
      <c r="H15" s="482"/>
      <c r="I15" s="482"/>
      <c r="J15" s="482"/>
      <c r="K15" s="482"/>
      <c r="L15" s="482"/>
      <c r="M15" s="483"/>
      <c r="N15" s="484" t="s">
        <v>302</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851</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302</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30.75" customHeight="1" x14ac:dyDescent="0.25">
      <c r="A34" s="353" t="s">
        <v>117</v>
      </c>
      <c r="B34" s="475" t="s">
        <v>852</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853</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309</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30" customHeight="1" x14ac:dyDescent="0.25">
      <c r="A54" s="351" t="s">
        <v>118</v>
      </c>
      <c r="B54" s="475" t="s">
        <v>854</v>
      </c>
      <c r="C54" s="476"/>
      <c r="D54" s="476"/>
      <c r="E54" s="476"/>
      <c r="F54" s="476"/>
      <c r="G54" s="476"/>
      <c r="H54" s="476"/>
      <c r="I54" s="476"/>
      <c r="J54" s="476"/>
      <c r="K54" s="476"/>
      <c r="L54" s="476"/>
      <c r="M54" s="477"/>
      <c r="N54" s="478" t="s">
        <v>323</v>
      </c>
      <c r="O54" s="479"/>
      <c r="P54" s="479"/>
      <c r="Q54" s="479"/>
      <c r="R54" s="479"/>
      <c r="S54" s="480"/>
    </row>
    <row r="55" spans="1:19" ht="30" customHeight="1" x14ac:dyDescent="0.25">
      <c r="A55" s="291"/>
      <c r="B55" s="481"/>
      <c r="C55" s="482"/>
      <c r="D55" s="482"/>
      <c r="E55" s="482"/>
      <c r="F55" s="482"/>
      <c r="G55" s="482"/>
      <c r="H55" s="482"/>
      <c r="I55" s="482"/>
      <c r="J55" s="482"/>
      <c r="K55" s="482"/>
      <c r="L55" s="482"/>
      <c r="M55" s="483"/>
      <c r="N55" s="484" t="s">
        <v>330</v>
      </c>
      <c r="O55" s="485"/>
      <c r="P55" s="485"/>
      <c r="Q55" s="485"/>
      <c r="R55" s="485"/>
      <c r="S55" s="486"/>
    </row>
    <row r="56" spans="1:19" ht="30"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855</v>
      </c>
      <c r="C59" s="494"/>
      <c r="D59" s="494"/>
      <c r="E59" s="494"/>
      <c r="F59" s="494"/>
      <c r="G59" s="494"/>
      <c r="H59" s="494"/>
      <c r="I59" s="494"/>
      <c r="J59" s="494"/>
      <c r="K59" s="494"/>
      <c r="L59" s="494"/>
      <c r="M59" s="495"/>
      <c r="N59" s="496" t="s">
        <v>321</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83" t="s">
        <v>121</v>
      </c>
      <c r="C71" s="384"/>
      <c r="D71" s="384"/>
      <c r="E71" s="384"/>
      <c r="F71" s="385"/>
      <c r="G71" s="282">
        <f>E1_ZBe!G31</f>
        <v>32</v>
      </c>
      <c r="H71" s="283"/>
      <c r="I71" s="284"/>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32</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4</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E1_ZBe!H31</f>
        <v>20</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v>4</v>
      </c>
      <c r="H76" s="306"/>
      <c r="I76" s="307"/>
      <c r="J76" s="304"/>
      <c r="K76" s="289"/>
      <c r="L76" s="505" t="s">
        <v>177</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177</v>
      </c>
      <c r="M83" s="506"/>
      <c r="N83" s="506"/>
      <c r="O83" s="506"/>
      <c r="P83" s="506"/>
      <c r="Q83" s="506"/>
      <c r="R83" s="506"/>
      <c r="S83" s="507"/>
    </row>
    <row r="84" spans="1:19" ht="15" customHeight="1" x14ac:dyDescent="0.25">
      <c r="A84" s="291"/>
      <c r="B84" s="292" t="s">
        <v>136</v>
      </c>
      <c r="C84" s="293"/>
      <c r="D84" s="293"/>
      <c r="E84" s="293"/>
      <c r="F84" s="294"/>
      <c r="G84" s="282">
        <f>E1_ZBe!J31</f>
        <v>168</v>
      </c>
      <c r="H84" s="283"/>
      <c r="I84" s="284"/>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200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80" t="s">
        <v>138</v>
      </c>
      <c r="C88" s="381"/>
      <c r="D88" s="381"/>
      <c r="E88" s="382"/>
      <c r="F88" s="380" t="str">
        <f>E1_ZBe!E31</f>
        <v>egzamin</v>
      </c>
      <c r="G88" s="381"/>
      <c r="H88" s="381"/>
      <c r="I88" s="382"/>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304.5" customHeight="1" x14ac:dyDescent="0.25">
      <c r="A98" s="329"/>
      <c r="B98" s="514" t="s">
        <v>441</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48.75" customHeight="1" x14ac:dyDescent="0.25">
      <c r="A100" s="329"/>
      <c r="B100" s="514" t="s">
        <v>490</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107.25" customHeight="1" x14ac:dyDescent="0.25">
      <c r="A102" s="329"/>
      <c r="B102" s="514" t="s">
        <v>491</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jZcYALhh8bIdGRRO/MX0sAizdgbUEXqAwC4+VCrdTPUg5cCuDCx1hj24ivyDEq0oXl2yRaWjyrDrjRRyU57RyQ==" saltValue="G5RsGNcwPFQiU2UED0rAa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1" xr:uid="{7F363EDC-53F3-4D35-8D4B-D160B00A819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E1_ZBe!B10</f>
        <v>Moduł E1/1</v>
      </c>
      <c r="D3" s="271"/>
      <c r="E3" s="271"/>
      <c r="F3" s="243"/>
      <c r="G3" s="3"/>
      <c r="H3" s="3"/>
      <c r="I3" s="3"/>
      <c r="J3" s="3"/>
      <c r="K3" s="3"/>
      <c r="L3" s="4"/>
      <c r="M3" s="4"/>
      <c r="N3" s="4"/>
      <c r="O3" s="4"/>
      <c r="P3" s="4"/>
      <c r="Q3" s="4"/>
    </row>
    <row r="4" spans="1:19" s="443" customFormat="1" ht="39.75" customHeight="1" thickBot="1" x14ac:dyDescent="0.3">
      <c r="A4" s="251" t="s">
        <v>93</v>
      </c>
      <c r="B4" s="251"/>
      <c r="C4" s="261" t="str">
        <f>E1_ZBe!C10</f>
        <v>Biznes w działaniu</v>
      </c>
      <c r="D4" s="262"/>
      <c r="E4" s="262"/>
      <c r="F4" s="262"/>
      <c r="G4" s="262"/>
      <c r="H4" s="262"/>
      <c r="I4" s="262"/>
      <c r="J4" s="263"/>
      <c r="K4" s="266" t="s">
        <v>94</v>
      </c>
      <c r="L4" s="266"/>
      <c r="M4" s="171">
        <f>E1_ZBe!D10</f>
        <v>17</v>
      </c>
      <c r="N4" s="264" t="s">
        <v>95</v>
      </c>
      <c r="O4" s="265"/>
      <c r="P4" s="258" t="str">
        <f>E1_ZBe!F10</f>
        <v>prof. A. Zelek</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98</v>
      </c>
      <c r="H6" s="166" t="s">
        <v>99</v>
      </c>
      <c r="I6" s="40">
        <v>1</v>
      </c>
      <c r="J6" s="7" t="s">
        <v>290</v>
      </c>
      <c r="K6" s="445" t="s">
        <v>100</v>
      </c>
      <c r="L6" s="445"/>
      <c r="M6" s="252" t="s">
        <v>101</v>
      </c>
      <c r="N6" s="252"/>
      <c r="O6" s="171" t="s">
        <v>102</v>
      </c>
      <c r="P6" s="253" t="s">
        <v>103</v>
      </c>
      <c r="Q6" s="254"/>
      <c r="R6" s="171">
        <f>E1_ZBe!G10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472</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397</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226" t="s">
        <v>462</v>
      </c>
      <c r="B21" s="227"/>
      <c r="C21" s="227"/>
      <c r="D21" s="227"/>
      <c r="E21" s="228"/>
      <c r="F21" s="229" t="s">
        <v>463</v>
      </c>
      <c r="G21" s="230"/>
      <c r="H21" s="230"/>
      <c r="I21" s="230"/>
      <c r="J21" s="230"/>
      <c r="K21" s="232"/>
      <c r="L21" s="229" t="s">
        <v>464</v>
      </c>
      <c r="M21" s="230"/>
      <c r="N21" s="230"/>
      <c r="O21" s="230"/>
      <c r="P21" s="230"/>
      <c r="Q21" s="230"/>
      <c r="R21" s="231"/>
    </row>
    <row r="22" spans="1:19" ht="127.5" customHeight="1" thickBot="1" x14ac:dyDescent="0.3">
      <c r="A22" s="453" t="s">
        <v>398</v>
      </c>
      <c r="B22" s="454"/>
      <c r="C22" s="454"/>
      <c r="D22" s="454"/>
      <c r="E22" s="454"/>
      <c r="F22" s="454" t="s">
        <v>460</v>
      </c>
      <c r="G22" s="454"/>
      <c r="H22" s="454"/>
      <c r="I22" s="454"/>
      <c r="J22" s="454"/>
      <c r="K22" s="454"/>
      <c r="L22" s="454" t="s">
        <v>461</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E1_ZBe!B10</f>
        <v>Moduł E1/1</v>
      </c>
      <c r="C26" s="191"/>
      <c r="D26" s="33" t="str">
        <f>E1_ZBe!B11</f>
        <v>Kurs 1.1.</v>
      </c>
      <c r="E26" s="106" t="str">
        <f>E1_ZBe!B10</f>
        <v>Moduł E1/1</v>
      </c>
      <c r="F26" s="198" t="str">
        <f>E1_ZBe!B12</f>
        <v>Kurs 1.2.</v>
      </c>
      <c r="G26" s="199"/>
      <c r="H26" s="206" t="str">
        <f>E1_ZBe!B10</f>
        <v>Moduł E1/1</v>
      </c>
      <c r="I26" s="207"/>
      <c r="J26" s="34" t="str">
        <f>E1_ZBe!B13</f>
        <v>Kurs 1.3.</v>
      </c>
      <c r="K26" s="214" t="str">
        <f>E1_ZBe!B10</f>
        <v>Moduł E1/1</v>
      </c>
      <c r="L26" s="215"/>
      <c r="M26" s="214" t="str">
        <f>E1_ZBe!B14</f>
        <v>Kurs 1.4.</v>
      </c>
      <c r="N26" s="215"/>
      <c r="O26" s="216" t="str">
        <f>E1_ZBe!B10</f>
        <v>Moduł E1/1</v>
      </c>
      <c r="P26" s="217"/>
      <c r="Q26" s="216" t="str">
        <f>E1_ZBe!B15</f>
        <v>Kurs 1.5.</v>
      </c>
      <c r="R26" s="218"/>
    </row>
    <row r="27" spans="1:19" s="107" customFormat="1" ht="59.25" customHeight="1" x14ac:dyDescent="0.25">
      <c r="A27" s="27" t="s">
        <v>111</v>
      </c>
      <c r="B27" s="195" t="str">
        <f>E1_ZBe!C11</f>
        <v>Projekt Przedsiębiorstwo - warsztat</v>
      </c>
      <c r="C27" s="196"/>
      <c r="D27" s="197"/>
      <c r="E27" s="200" t="str">
        <f>E1_ZBe!C12</f>
        <v>Gra symulacyjna</v>
      </c>
      <c r="F27" s="201"/>
      <c r="G27" s="202"/>
      <c r="H27" s="208" t="str">
        <f>E1_ZBe!C13</f>
        <v>Realne problemy ekonomii - warsztat</v>
      </c>
      <c r="I27" s="209"/>
      <c r="J27" s="210"/>
      <c r="K27" s="219" t="str">
        <f>E1_ZBe!C14</f>
        <v>Prawa autorskie i ochrona własności intelektualnej</v>
      </c>
      <c r="L27" s="220"/>
      <c r="M27" s="220"/>
      <c r="N27" s="221"/>
      <c r="O27" s="222" t="str">
        <f>E1_ZBe!C15</f>
        <v>Prawo w biznesie</v>
      </c>
      <c r="P27" s="223"/>
      <c r="Q27" s="223"/>
      <c r="R27" s="224"/>
    </row>
    <row r="28" spans="1:19" s="107" customFormat="1" ht="30" customHeight="1" thickBot="1" x14ac:dyDescent="0.3">
      <c r="A28" s="39" t="s">
        <v>112</v>
      </c>
      <c r="B28" s="192">
        <f>E1_ZBe!D11</f>
        <v>8</v>
      </c>
      <c r="C28" s="193"/>
      <c r="D28" s="194"/>
      <c r="E28" s="203">
        <f>E1_ZBe!D12</f>
        <v>1</v>
      </c>
      <c r="F28" s="204"/>
      <c r="G28" s="205"/>
      <c r="H28" s="211">
        <f>E1_ZBe!D13</f>
        <v>2</v>
      </c>
      <c r="I28" s="212"/>
      <c r="J28" s="213"/>
      <c r="K28" s="244">
        <f>E1_ZBe!D14</f>
        <v>2</v>
      </c>
      <c r="L28" s="245"/>
      <c r="M28" s="245"/>
      <c r="N28" s="246"/>
      <c r="O28" s="247">
        <f>E1_ZBe!D15</f>
        <v>4</v>
      </c>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55" t="s">
        <v>466</v>
      </c>
      <c r="M29" s="156"/>
      <c r="N29" s="157"/>
      <c r="O29" s="158"/>
      <c r="P29" s="159" t="s">
        <v>466</v>
      </c>
      <c r="Q29" s="160"/>
      <c r="R29" s="161"/>
    </row>
  </sheetData>
  <sheetProtection algorithmName="SHA-512" hashValue="kJVwKILX/Et0L1+0whSnZNo/kuVDRwydE4bZL4JjDkF2y//HRCJZx8OpjUWCTMtr2SQ9cBZNtPPNeOqQPvFCOg==" saltValue="E0eqAD60JjhFmDplixebzQ==" spinCount="100000" sheet="1" objects="1" scenarios="1"/>
  <mergeCells count="51">
    <mergeCell ref="P4:R4"/>
    <mergeCell ref="C4:J4"/>
    <mergeCell ref="N4:O4"/>
    <mergeCell ref="K4:L4"/>
    <mergeCell ref="A1:B1"/>
    <mergeCell ref="A3:B3"/>
    <mergeCell ref="A4:B4"/>
    <mergeCell ref="C3:F3"/>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A23:R23"/>
    <mergeCell ref="A16:R16"/>
    <mergeCell ref="A18:R18"/>
    <mergeCell ref="A19:R19"/>
    <mergeCell ref="A20:R20"/>
    <mergeCell ref="A17:R17"/>
    <mergeCell ref="A12:R12"/>
    <mergeCell ref="A21:E21"/>
    <mergeCell ref="L21:R21"/>
    <mergeCell ref="F21:K21"/>
    <mergeCell ref="A15:R15"/>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ACC7FCF-2248-4514-AEC1-525392D3C935}"/>
    <hyperlink ref="L29" r:id="rId2" xr:uid="{C9932FC5-C24D-4E92-A3B6-F44C5E0182B2}"/>
    <hyperlink ref="P29" r:id="rId3" xr:uid="{BD9EB5D0-3B7D-439A-BDC6-EA8D52240728}"/>
    <hyperlink ref="C29" r:id="rId4" xr:uid="{F6E6D160-D452-4975-ABA0-A48AF6A8F085}"/>
    <hyperlink ref="I29" r:id="rId5" xr:uid="{37341488-63F4-4CAC-8A62-4396B9E6FFF9}"/>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Gothic,Pogrubiony"&amp;12&amp;K05-045KARTA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E1_ZBe!B30</f>
        <v>Moduł E1/4</v>
      </c>
      <c r="B3" s="314"/>
      <c r="C3" s="314"/>
      <c r="D3" s="318" t="str">
        <f>E1_ZBe!C30</f>
        <v>Metody ilościowe w biznesie</v>
      </c>
      <c r="E3" s="319"/>
      <c r="F3" s="319"/>
      <c r="G3" s="319"/>
      <c r="H3" s="319"/>
      <c r="I3" s="320"/>
      <c r="J3" s="3"/>
      <c r="K3" s="3"/>
      <c r="L3" s="4"/>
      <c r="M3" s="4"/>
      <c r="N3" s="4"/>
      <c r="O3" s="4"/>
      <c r="P3" s="4"/>
      <c r="Q3" s="4"/>
      <c r="R3" s="4"/>
    </row>
    <row r="4" spans="1:19" ht="18.75" thickBot="1" x14ac:dyDescent="0.3">
      <c r="A4" s="346" t="s">
        <v>110</v>
      </c>
      <c r="B4" s="346"/>
      <c r="C4" s="346"/>
      <c r="D4" s="315" t="str">
        <f>E1_ZBe!B32</f>
        <v>Kurs 4.2.</v>
      </c>
      <c r="E4" s="316"/>
      <c r="F4" s="316"/>
      <c r="G4" s="316"/>
      <c r="H4" s="316"/>
      <c r="I4" s="317"/>
      <c r="J4" s="3"/>
      <c r="K4" s="3"/>
      <c r="L4" s="4"/>
      <c r="M4" s="4"/>
      <c r="N4" s="4"/>
      <c r="O4" s="4"/>
      <c r="P4" s="4"/>
      <c r="Q4" s="4"/>
      <c r="R4" s="4"/>
    </row>
    <row r="5" spans="1:19" ht="23.25" thickBot="1" x14ac:dyDescent="0.3">
      <c r="A5" s="347" t="s">
        <v>111</v>
      </c>
      <c r="B5" s="347"/>
      <c r="C5" s="347"/>
      <c r="D5" s="348" t="str">
        <f>E1_ZBe!C32</f>
        <v>Statystyka</v>
      </c>
      <c r="E5" s="348"/>
      <c r="F5" s="348"/>
      <c r="G5" s="348"/>
      <c r="H5" s="348"/>
      <c r="I5" s="348"/>
      <c r="J5" s="348"/>
      <c r="K5" s="348"/>
      <c r="L5" s="349" t="s">
        <v>94</v>
      </c>
      <c r="M5" s="349"/>
      <c r="N5" s="44">
        <f>E1_ZBe!D32</f>
        <v>8</v>
      </c>
      <c r="O5" s="349" t="s">
        <v>95</v>
      </c>
      <c r="P5" s="349"/>
      <c r="Q5" s="350" t="str">
        <f>E1_ZBe!F30</f>
        <v>dr M. Bzunek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(4)'!G6</f>
        <v>I</v>
      </c>
      <c r="H7" s="170" t="s">
        <v>99</v>
      </c>
      <c r="I7" s="40">
        <f>'M (4)'!I6</f>
        <v>2</v>
      </c>
      <c r="J7" s="253" t="s">
        <v>383</v>
      </c>
      <c r="K7" s="254"/>
      <c r="L7" s="456" t="s">
        <v>100</v>
      </c>
      <c r="M7" s="457"/>
      <c r="N7" s="7" t="s">
        <v>101</v>
      </c>
      <c r="O7" s="375" t="s">
        <v>102</v>
      </c>
      <c r="P7" s="375"/>
      <c r="Q7" s="356" t="s">
        <v>103</v>
      </c>
      <c r="R7" s="356"/>
      <c r="S7" s="45">
        <f>E1_ZBe!G32</f>
        <v>32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811</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519"/>
      <c r="D15" s="519"/>
      <c r="E15" s="519"/>
      <c r="F15" s="519"/>
      <c r="G15" s="519"/>
      <c r="H15" s="519"/>
      <c r="I15" s="519"/>
      <c r="J15" s="519"/>
      <c r="K15" s="519"/>
      <c r="L15" s="519"/>
      <c r="M15" s="483"/>
      <c r="N15" s="484" t="s">
        <v>297</v>
      </c>
      <c r="O15" s="485"/>
      <c r="P15" s="485"/>
      <c r="Q15" s="485"/>
      <c r="R15" s="485"/>
      <c r="S15" s="486"/>
    </row>
    <row r="16" spans="1:19" ht="15" customHeight="1" x14ac:dyDescent="0.25">
      <c r="A16" s="291"/>
      <c r="B16" s="481"/>
      <c r="C16" s="519"/>
      <c r="D16" s="519"/>
      <c r="E16" s="519"/>
      <c r="F16" s="519"/>
      <c r="G16" s="519"/>
      <c r="H16" s="519"/>
      <c r="I16" s="519"/>
      <c r="J16" s="519"/>
      <c r="K16" s="519"/>
      <c r="L16" s="519"/>
      <c r="M16" s="483"/>
      <c r="N16" s="484" t="s">
        <v>299</v>
      </c>
      <c r="O16" s="485"/>
      <c r="P16" s="485"/>
      <c r="Q16" s="485"/>
      <c r="R16" s="485"/>
      <c r="S16" s="486"/>
    </row>
    <row r="17" spans="1:19" ht="15" customHeight="1" x14ac:dyDescent="0.25">
      <c r="A17" s="291"/>
      <c r="B17" s="481"/>
      <c r="C17" s="519"/>
      <c r="D17" s="519"/>
      <c r="E17" s="519"/>
      <c r="F17" s="519"/>
      <c r="G17" s="519"/>
      <c r="H17" s="519"/>
      <c r="I17" s="519"/>
      <c r="J17" s="519"/>
      <c r="K17" s="519"/>
      <c r="L17" s="519"/>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608</v>
      </c>
      <c r="C19" s="494"/>
      <c r="D19" s="494"/>
      <c r="E19" s="494"/>
      <c r="F19" s="494"/>
      <c r="G19" s="494"/>
      <c r="H19" s="494"/>
      <c r="I19" s="494"/>
      <c r="J19" s="494"/>
      <c r="K19" s="494"/>
      <c r="L19" s="494"/>
      <c r="M19" s="495"/>
      <c r="N19" s="496" t="s">
        <v>294</v>
      </c>
      <c r="O19" s="497"/>
      <c r="P19" s="497"/>
      <c r="Q19" s="497"/>
      <c r="R19" s="497"/>
      <c r="S19" s="498"/>
    </row>
    <row r="20" spans="1:19" ht="15" customHeight="1" x14ac:dyDescent="0.25">
      <c r="A20" s="291"/>
      <c r="B20" s="481"/>
      <c r="C20" s="519"/>
      <c r="D20" s="519"/>
      <c r="E20" s="519"/>
      <c r="F20" s="519"/>
      <c r="G20" s="519"/>
      <c r="H20" s="519"/>
      <c r="I20" s="519"/>
      <c r="J20" s="519"/>
      <c r="K20" s="519"/>
      <c r="L20" s="519"/>
      <c r="M20" s="483"/>
      <c r="N20" s="484" t="s">
        <v>295</v>
      </c>
      <c r="O20" s="485"/>
      <c r="P20" s="485"/>
      <c r="Q20" s="485"/>
      <c r="R20" s="485"/>
      <c r="S20" s="486"/>
    </row>
    <row r="21" spans="1:19" ht="15" customHeight="1" x14ac:dyDescent="0.25">
      <c r="A21" s="291"/>
      <c r="B21" s="481"/>
      <c r="C21" s="519"/>
      <c r="D21" s="519"/>
      <c r="E21" s="519"/>
      <c r="F21" s="519"/>
      <c r="G21" s="519"/>
      <c r="H21" s="519"/>
      <c r="I21" s="519"/>
      <c r="J21" s="519"/>
      <c r="K21" s="519"/>
      <c r="L21" s="519"/>
      <c r="M21" s="483"/>
      <c r="N21" s="484" t="s">
        <v>300</v>
      </c>
      <c r="O21" s="485"/>
      <c r="P21" s="485"/>
      <c r="Q21" s="485"/>
      <c r="R21" s="485"/>
      <c r="S21" s="486"/>
    </row>
    <row r="22" spans="1:19" ht="15" customHeight="1" x14ac:dyDescent="0.25">
      <c r="A22" s="291"/>
      <c r="B22" s="481"/>
      <c r="C22" s="519"/>
      <c r="D22" s="519"/>
      <c r="E22" s="519"/>
      <c r="F22" s="519"/>
      <c r="G22" s="519"/>
      <c r="H22" s="519"/>
      <c r="I22" s="519"/>
      <c r="J22" s="519"/>
      <c r="K22" s="519"/>
      <c r="L22" s="519"/>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609</v>
      </c>
      <c r="C24" s="494"/>
      <c r="D24" s="494"/>
      <c r="E24" s="494"/>
      <c r="F24" s="494"/>
      <c r="G24" s="494"/>
      <c r="H24" s="494"/>
      <c r="I24" s="494"/>
      <c r="J24" s="494"/>
      <c r="K24" s="494"/>
      <c r="L24" s="494"/>
      <c r="M24" s="495"/>
      <c r="N24" s="496" t="s">
        <v>297</v>
      </c>
      <c r="O24" s="497"/>
      <c r="P24" s="497"/>
      <c r="Q24" s="497"/>
      <c r="R24" s="497"/>
      <c r="S24" s="498"/>
    </row>
    <row r="25" spans="1:19" ht="15" customHeight="1" x14ac:dyDescent="0.25">
      <c r="A25" s="291"/>
      <c r="B25" s="481"/>
      <c r="C25" s="519"/>
      <c r="D25" s="519"/>
      <c r="E25" s="519"/>
      <c r="F25" s="519"/>
      <c r="G25" s="519"/>
      <c r="H25" s="519"/>
      <c r="I25" s="519"/>
      <c r="J25" s="519"/>
      <c r="K25" s="519"/>
      <c r="L25" s="519"/>
      <c r="M25" s="483"/>
      <c r="N25" s="484" t="s">
        <v>299</v>
      </c>
      <c r="O25" s="485"/>
      <c r="P25" s="485"/>
      <c r="Q25" s="485"/>
      <c r="R25" s="485"/>
      <c r="S25" s="486"/>
    </row>
    <row r="26" spans="1:19" ht="15" customHeight="1" x14ac:dyDescent="0.25">
      <c r="A26" s="291"/>
      <c r="B26" s="481"/>
      <c r="C26" s="519"/>
      <c r="D26" s="519"/>
      <c r="E26" s="519"/>
      <c r="F26" s="519"/>
      <c r="G26" s="519"/>
      <c r="H26" s="519"/>
      <c r="I26" s="519"/>
      <c r="J26" s="519"/>
      <c r="K26" s="519"/>
      <c r="L26" s="519"/>
      <c r="M26" s="483"/>
      <c r="N26" s="484"/>
      <c r="O26" s="485"/>
      <c r="P26" s="485"/>
      <c r="Q26" s="485"/>
      <c r="R26" s="485"/>
      <c r="S26" s="486"/>
    </row>
    <row r="27" spans="1:19" ht="15" customHeight="1" x14ac:dyDescent="0.25">
      <c r="A27" s="291"/>
      <c r="B27" s="481"/>
      <c r="C27" s="519"/>
      <c r="D27" s="519"/>
      <c r="E27" s="519"/>
      <c r="F27" s="519"/>
      <c r="G27" s="519"/>
      <c r="H27" s="519"/>
      <c r="I27" s="519"/>
      <c r="J27" s="519"/>
      <c r="K27" s="519"/>
      <c r="L27" s="519"/>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812</v>
      </c>
      <c r="C29" s="494"/>
      <c r="D29" s="494"/>
      <c r="E29" s="494"/>
      <c r="F29" s="494"/>
      <c r="G29" s="494"/>
      <c r="H29" s="494"/>
      <c r="I29" s="494"/>
      <c r="J29" s="494"/>
      <c r="K29" s="494"/>
      <c r="L29" s="494"/>
      <c r="M29" s="495"/>
      <c r="N29" s="496" t="s">
        <v>297</v>
      </c>
      <c r="O29" s="497"/>
      <c r="P29" s="497"/>
      <c r="Q29" s="497"/>
      <c r="R29" s="497"/>
      <c r="S29" s="498"/>
    </row>
    <row r="30" spans="1:19" ht="15" customHeight="1" x14ac:dyDescent="0.25">
      <c r="A30" s="291"/>
      <c r="B30" s="481"/>
      <c r="C30" s="519"/>
      <c r="D30" s="519"/>
      <c r="E30" s="519"/>
      <c r="F30" s="519"/>
      <c r="G30" s="519"/>
      <c r="H30" s="519"/>
      <c r="I30" s="519"/>
      <c r="J30" s="519"/>
      <c r="K30" s="519"/>
      <c r="L30" s="519"/>
      <c r="M30" s="483"/>
      <c r="N30" s="484" t="s">
        <v>299</v>
      </c>
      <c r="O30" s="485"/>
      <c r="P30" s="485"/>
      <c r="Q30" s="485"/>
      <c r="R30" s="485"/>
      <c r="S30" s="486"/>
    </row>
    <row r="31" spans="1:19" ht="15" customHeight="1" x14ac:dyDescent="0.25">
      <c r="A31" s="291"/>
      <c r="B31" s="481"/>
      <c r="C31" s="519"/>
      <c r="D31" s="519"/>
      <c r="E31" s="519"/>
      <c r="F31" s="519"/>
      <c r="G31" s="519"/>
      <c r="H31" s="519"/>
      <c r="I31" s="519"/>
      <c r="J31" s="519"/>
      <c r="K31" s="519"/>
      <c r="L31" s="519"/>
      <c r="M31" s="483"/>
      <c r="N31" s="484"/>
      <c r="O31" s="485"/>
      <c r="P31" s="485"/>
      <c r="Q31" s="485"/>
      <c r="R31" s="485"/>
      <c r="S31" s="486"/>
    </row>
    <row r="32" spans="1:19" ht="15" customHeight="1" x14ac:dyDescent="0.25">
      <c r="A32" s="291"/>
      <c r="B32" s="481"/>
      <c r="C32" s="519"/>
      <c r="D32" s="519"/>
      <c r="E32" s="519"/>
      <c r="F32" s="519"/>
      <c r="G32" s="519"/>
      <c r="H32" s="519"/>
      <c r="I32" s="519"/>
      <c r="J32" s="519"/>
      <c r="K32" s="519"/>
      <c r="L32" s="519"/>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813</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519"/>
      <c r="D35" s="519"/>
      <c r="E35" s="519"/>
      <c r="F35" s="519"/>
      <c r="G35" s="519"/>
      <c r="H35" s="519"/>
      <c r="I35" s="519"/>
      <c r="J35" s="519"/>
      <c r="K35" s="519"/>
      <c r="L35" s="519"/>
      <c r="M35" s="483"/>
      <c r="N35" s="484" t="s">
        <v>310</v>
      </c>
      <c r="O35" s="485"/>
      <c r="P35" s="485"/>
      <c r="Q35" s="485"/>
      <c r="R35" s="485"/>
      <c r="S35" s="486"/>
    </row>
    <row r="36" spans="1:19" ht="15" customHeight="1" x14ac:dyDescent="0.25">
      <c r="A36" s="354"/>
      <c r="B36" s="481"/>
      <c r="C36" s="519"/>
      <c r="D36" s="519"/>
      <c r="E36" s="519"/>
      <c r="F36" s="519"/>
      <c r="G36" s="519"/>
      <c r="H36" s="519"/>
      <c r="I36" s="519"/>
      <c r="J36" s="519"/>
      <c r="K36" s="519"/>
      <c r="L36" s="519"/>
      <c r="M36" s="483"/>
      <c r="N36" s="484"/>
      <c r="O36" s="485"/>
      <c r="P36" s="485"/>
      <c r="Q36" s="485"/>
      <c r="R36" s="485"/>
      <c r="S36" s="486"/>
    </row>
    <row r="37" spans="1:19" ht="15" customHeight="1" x14ac:dyDescent="0.25">
      <c r="A37" s="354"/>
      <c r="B37" s="481"/>
      <c r="C37" s="519"/>
      <c r="D37" s="519"/>
      <c r="E37" s="519"/>
      <c r="F37" s="519"/>
      <c r="G37" s="519"/>
      <c r="H37" s="519"/>
      <c r="I37" s="519"/>
      <c r="J37" s="519"/>
      <c r="K37" s="519"/>
      <c r="L37" s="519"/>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610</v>
      </c>
      <c r="C39" s="494"/>
      <c r="D39" s="494"/>
      <c r="E39" s="494"/>
      <c r="F39" s="494"/>
      <c r="G39" s="494"/>
      <c r="H39" s="494"/>
      <c r="I39" s="494"/>
      <c r="J39" s="494"/>
      <c r="K39" s="494"/>
      <c r="L39" s="494"/>
      <c r="M39" s="495"/>
      <c r="N39" s="496" t="s">
        <v>307</v>
      </c>
      <c r="O39" s="497"/>
      <c r="P39" s="497"/>
      <c r="Q39" s="497"/>
      <c r="R39" s="497"/>
      <c r="S39" s="498"/>
    </row>
    <row r="40" spans="1:19" ht="15" customHeight="1" x14ac:dyDescent="0.25">
      <c r="A40" s="354"/>
      <c r="B40" s="481"/>
      <c r="C40" s="519"/>
      <c r="D40" s="519"/>
      <c r="E40" s="519"/>
      <c r="F40" s="519"/>
      <c r="G40" s="519"/>
      <c r="H40" s="519"/>
      <c r="I40" s="519"/>
      <c r="J40" s="519"/>
      <c r="K40" s="519"/>
      <c r="L40" s="519"/>
      <c r="M40" s="483"/>
      <c r="N40" s="484" t="s">
        <v>308</v>
      </c>
      <c r="O40" s="485"/>
      <c r="P40" s="485"/>
      <c r="Q40" s="485"/>
      <c r="R40" s="485"/>
      <c r="S40" s="486"/>
    </row>
    <row r="41" spans="1:19" ht="15" customHeight="1" x14ac:dyDescent="0.25">
      <c r="A41" s="354"/>
      <c r="B41" s="481"/>
      <c r="C41" s="519"/>
      <c r="D41" s="519"/>
      <c r="E41" s="519"/>
      <c r="F41" s="519"/>
      <c r="G41" s="519"/>
      <c r="H41" s="519"/>
      <c r="I41" s="519"/>
      <c r="J41" s="519"/>
      <c r="K41" s="519"/>
      <c r="L41" s="519"/>
      <c r="M41" s="483"/>
      <c r="N41" s="484"/>
      <c r="O41" s="485"/>
      <c r="P41" s="485"/>
      <c r="Q41" s="485"/>
      <c r="R41" s="485"/>
      <c r="S41" s="486"/>
    </row>
    <row r="42" spans="1:19" ht="15" customHeight="1" x14ac:dyDescent="0.25">
      <c r="A42" s="354"/>
      <c r="B42" s="481"/>
      <c r="C42" s="519"/>
      <c r="D42" s="519"/>
      <c r="E42" s="519"/>
      <c r="F42" s="519"/>
      <c r="G42" s="519"/>
      <c r="H42" s="519"/>
      <c r="I42" s="519"/>
      <c r="J42" s="519"/>
      <c r="K42" s="519"/>
      <c r="L42" s="519"/>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611</v>
      </c>
      <c r="C44" s="494"/>
      <c r="D44" s="494"/>
      <c r="E44" s="494"/>
      <c r="F44" s="494"/>
      <c r="G44" s="494"/>
      <c r="H44" s="494"/>
      <c r="I44" s="494"/>
      <c r="J44" s="494"/>
      <c r="K44" s="494"/>
      <c r="L44" s="494"/>
      <c r="M44" s="495"/>
      <c r="N44" s="496" t="s">
        <v>309</v>
      </c>
      <c r="O44" s="497"/>
      <c r="P44" s="497"/>
      <c r="Q44" s="497"/>
      <c r="R44" s="497"/>
      <c r="S44" s="498"/>
    </row>
    <row r="45" spans="1:19" ht="15" customHeight="1" x14ac:dyDescent="0.25">
      <c r="A45" s="354"/>
      <c r="B45" s="481"/>
      <c r="C45" s="519"/>
      <c r="D45" s="519"/>
      <c r="E45" s="519"/>
      <c r="F45" s="519"/>
      <c r="G45" s="519"/>
      <c r="H45" s="519"/>
      <c r="I45" s="519"/>
      <c r="J45" s="519"/>
      <c r="K45" s="519"/>
      <c r="L45" s="519"/>
      <c r="M45" s="483"/>
      <c r="N45" s="484" t="s">
        <v>310</v>
      </c>
      <c r="O45" s="485"/>
      <c r="P45" s="485"/>
      <c r="Q45" s="485"/>
      <c r="R45" s="485"/>
      <c r="S45" s="486"/>
    </row>
    <row r="46" spans="1:19" ht="15" customHeight="1" x14ac:dyDescent="0.25">
      <c r="A46" s="354"/>
      <c r="B46" s="481"/>
      <c r="C46" s="519"/>
      <c r="D46" s="519"/>
      <c r="E46" s="519"/>
      <c r="F46" s="519"/>
      <c r="G46" s="519"/>
      <c r="H46" s="519"/>
      <c r="I46" s="519"/>
      <c r="J46" s="519"/>
      <c r="K46" s="519"/>
      <c r="L46" s="519"/>
      <c r="M46" s="483"/>
      <c r="N46" s="484" t="s">
        <v>314</v>
      </c>
      <c r="O46" s="485"/>
      <c r="P46" s="485"/>
      <c r="Q46" s="485"/>
      <c r="R46" s="485"/>
      <c r="S46" s="486"/>
    </row>
    <row r="47" spans="1:19" ht="15" customHeight="1" x14ac:dyDescent="0.25">
      <c r="A47" s="354"/>
      <c r="B47" s="481"/>
      <c r="C47" s="519"/>
      <c r="D47" s="519"/>
      <c r="E47" s="519"/>
      <c r="F47" s="519"/>
      <c r="G47" s="519"/>
      <c r="H47" s="519"/>
      <c r="I47" s="519"/>
      <c r="J47" s="519"/>
      <c r="K47" s="519"/>
      <c r="L47" s="519"/>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612</v>
      </c>
      <c r="C49" s="494"/>
      <c r="D49" s="494"/>
      <c r="E49" s="494"/>
      <c r="F49" s="494"/>
      <c r="G49" s="494"/>
      <c r="H49" s="494"/>
      <c r="I49" s="494"/>
      <c r="J49" s="494"/>
      <c r="K49" s="494"/>
      <c r="L49" s="494"/>
      <c r="M49" s="495"/>
      <c r="N49" s="496" t="s">
        <v>309</v>
      </c>
      <c r="O49" s="497"/>
      <c r="P49" s="497"/>
      <c r="Q49" s="497"/>
      <c r="R49" s="497"/>
      <c r="S49" s="498"/>
    </row>
    <row r="50" spans="1:19" ht="15" customHeight="1" x14ac:dyDescent="0.25">
      <c r="A50" s="354"/>
      <c r="B50" s="481"/>
      <c r="C50" s="519"/>
      <c r="D50" s="519"/>
      <c r="E50" s="519"/>
      <c r="F50" s="519"/>
      <c r="G50" s="519"/>
      <c r="H50" s="519"/>
      <c r="I50" s="519"/>
      <c r="J50" s="519"/>
      <c r="K50" s="519"/>
      <c r="L50" s="519"/>
      <c r="M50" s="483"/>
      <c r="N50" s="484" t="s">
        <v>310</v>
      </c>
      <c r="O50" s="485"/>
      <c r="P50" s="485"/>
      <c r="Q50" s="485"/>
      <c r="R50" s="485"/>
      <c r="S50" s="486"/>
    </row>
    <row r="51" spans="1:19" ht="15" customHeight="1" x14ac:dyDescent="0.25">
      <c r="A51" s="354"/>
      <c r="B51" s="481"/>
      <c r="C51" s="519"/>
      <c r="D51" s="519"/>
      <c r="E51" s="519"/>
      <c r="F51" s="519"/>
      <c r="G51" s="519"/>
      <c r="H51" s="519"/>
      <c r="I51" s="519"/>
      <c r="J51" s="519"/>
      <c r="K51" s="519"/>
      <c r="L51" s="519"/>
      <c r="M51" s="483"/>
      <c r="N51" s="484" t="s">
        <v>314</v>
      </c>
      <c r="O51" s="485"/>
      <c r="P51" s="485"/>
      <c r="Q51" s="485"/>
      <c r="R51" s="485"/>
      <c r="S51" s="486"/>
    </row>
    <row r="52" spans="1:19" ht="15" customHeight="1" x14ac:dyDescent="0.25">
      <c r="A52" s="354"/>
      <c r="B52" s="481"/>
      <c r="C52" s="519"/>
      <c r="D52" s="519"/>
      <c r="E52" s="519"/>
      <c r="F52" s="519"/>
      <c r="G52" s="519"/>
      <c r="H52" s="519"/>
      <c r="I52" s="519"/>
      <c r="J52" s="519"/>
      <c r="K52" s="519"/>
      <c r="L52" s="519"/>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613</v>
      </c>
      <c r="C54" s="519"/>
      <c r="D54" s="519"/>
      <c r="E54" s="519"/>
      <c r="F54" s="519"/>
      <c r="G54" s="519"/>
      <c r="H54" s="519"/>
      <c r="I54" s="519"/>
      <c r="J54" s="519"/>
      <c r="K54" s="519"/>
      <c r="L54" s="519"/>
      <c r="M54" s="483"/>
      <c r="N54" s="478" t="s">
        <v>321</v>
      </c>
      <c r="O54" s="479"/>
      <c r="P54" s="479"/>
      <c r="Q54" s="479"/>
      <c r="R54" s="479"/>
      <c r="S54" s="480"/>
    </row>
    <row r="55" spans="1:19" ht="15" customHeight="1" x14ac:dyDescent="0.25">
      <c r="A55" s="291"/>
      <c r="B55" s="481"/>
      <c r="C55" s="519"/>
      <c r="D55" s="519"/>
      <c r="E55" s="519"/>
      <c r="F55" s="519"/>
      <c r="G55" s="519"/>
      <c r="H55" s="519"/>
      <c r="I55" s="519"/>
      <c r="J55" s="519"/>
      <c r="K55" s="519"/>
      <c r="L55" s="519"/>
      <c r="M55" s="483"/>
      <c r="N55" s="484" t="s">
        <v>330</v>
      </c>
      <c r="O55" s="485"/>
      <c r="P55" s="485"/>
      <c r="Q55" s="485"/>
      <c r="R55" s="485"/>
      <c r="S55" s="486"/>
    </row>
    <row r="56" spans="1:19" ht="15" customHeight="1" x14ac:dyDescent="0.25">
      <c r="A56" s="291"/>
      <c r="B56" s="481"/>
      <c r="C56" s="519"/>
      <c r="D56" s="519"/>
      <c r="E56" s="519"/>
      <c r="F56" s="519"/>
      <c r="G56" s="519"/>
      <c r="H56" s="519"/>
      <c r="I56" s="519"/>
      <c r="J56" s="519"/>
      <c r="K56" s="519"/>
      <c r="L56" s="519"/>
      <c r="M56" s="483"/>
      <c r="N56" s="484"/>
      <c r="O56" s="485"/>
      <c r="P56" s="485"/>
      <c r="Q56" s="485"/>
      <c r="R56" s="485"/>
      <c r="S56" s="486"/>
    </row>
    <row r="57" spans="1:19" ht="15" customHeight="1" x14ac:dyDescent="0.25">
      <c r="A57" s="291"/>
      <c r="B57" s="481"/>
      <c r="C57" s="519"/>
      <c r="D57" s="519"/>
      <c r="E57" s="519"/>
      <c r="F57" s="519"/>
      <c r="G57" s="519"/>
      <c r="H57" s="519"/>
      <c r="I57" s="519"/>
      <c r="J57" s="519"/>
      <c r="K57" s="519"/>
      <c r="L57" s="519"/>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614</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1"/>
      <c r="B60" s="481"/>
      <c r="C60" s="519"/>
      <c r="D60" s="519"/>
      <c r="E60" s="519"/>
      <c r="F60" s="519"/>
      <c r="G60" s="519"/>
      <c r="H60" s="519"/>
      <c r="I60" s="519"/>
      <c r="J60" s="519"/>
      <c r="K60" s="519"/>
      <c r="L60" s="519"/>
      <c r="M60" s="483"/>
      <c r="N60" s="484" t="s">
        <v>328</v>
      </c>
      <c r="O60" s="485"/>
      <c r="P60" s="485"/>
      <c r="Q60" s="485"/>
      <c r="R60" s="485"/>
      <c r="S60" s="486"/>
    </row>
    <row r="61" spans="1:19" ht="15" customHeight="1" x14ac:dyDescent="0.25">
      <c r="A61" s="291"/>
      <c r="B61" s="481"/>
      <c r="C61" s="519"/>
      <c r="D61" s="519"/>
      <c r="E61" s="519"/>
      <c r="F61" s="519"/>
      <c r="G61" s="519"/>
      <c r="H61" s="519"/>
      <c r="I61" s="519"/>
      <c r="J61" s="519"/>
      <c r="K61" s="519"/>
      <c r="L61" s="519"/>
      <c r="M61" s="483"/>
      <c r="N61" s="484" t="s">
        <v>330</v>
      </c>
      <c r="O61" s="485"/>
      <c r="P61" s="485"/>
      <c r="Q61" s="485"/>
      <c r="R61" s="485"/>
      <c r="S61" s="486"/>
    </row>
    <row r="62" spans="1:19" ht="15" customHeight="1" x14ac:dyDescent="0.25">
      <c r="A62" s="291"/>
      <c r="B62" s="481"/>
      <c r="C62" s="519"/>
      <c r="D62" s="519"/>
      <c r="E62" s="519"/>
      <c r="F62" s="519"/>
      <c r="G62" s="519"/>
      <c r="H62" s="519"/>
      <c r="I62" s="519"/>
      <c r="J62" s="519"/>
      <c r="K62" s="519"/>
      <c r="L62" s="519"/>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615</v>
      </c>
      <c r="C64" s="494"/>
      <c r="D64" s="494"/>
      <c r="E64" s="494"/>
      <c r="F64" s="494"/>
      <c r="G64" s="494"/>
      <c r="H64" s="494"/>
      <c r="I64" s="494"/>
      <c r="J64" s="494"/>
      <c r="K64" s="494"/>
      <c r="L64" s="494"/>
      <c r="M64" s="495"/>
      <c r="N64" s="496" t="s">
        <v>324</v>
      </c>
      <c r="O64" s="497"/>
      <c r="P64" s="497"/>
      <c r="Q64" s="497"/>
      <c r="R64" s="497"/>
      <c r="S64" s="498"/>
    </row>
    <row r="65" spans="1:19" ht="15" customHeight="1" x14ac:dyDescent="0.25">
      <c r="A65" s="291"/>
      <c r="B65" s="481"/>
      <c r="C65" s="519"/>
      <c r="D65" s="519"/>
      <c r="E65" s="519"/>
      <c r="F65" s="519"/>
      <c r="G65" s="519"/>
      <c r="H65" s="519"/>
      <c r="I65" s="519"/>
      <c r="J65" s="519"/>
      <c r="K65" s="519"/>
      <c r="L65" s="519"/>
      <c r="M65" s="483"/>
      <c r="N65" s="484" t="s">
        <v>328</v>
      </c>
      <c r="O65" s="485"/>
      <c r="P65" s="485"/>
      <c r="Q65" s="485"/>
      <c r="R65" s="485"/>
      <c r="S65" s="486"/>
    </row>
    <row r="66" spans="1:19" ht="15" customHeight="1" x14ac:dyDescent="0.25">
      <c r="A66" s="291"/>
      <c r="B66" s="481"/>
      <c r="C66" s="519"/>
      <c r="D66" s="519"/>
      <c r="E66" s="519"/>
      <c r="F66" s="519"/>
      <c r="G66" s="519"/>
      <c r="H66" s="519"/>
      <c r="I66" s="519"/>
      <c r="J66" s="519"/>
      <c r="K66" s="519"/>
      <c r="L66" s="519"/>
      <c r="M66" s="483"/>
      <c r="N66" s="484" t="s">
        <v>330</v>
      </c>
      <c r="O66" s="485"/>
      <c r="P66" s="485"/>
      <c r="Q66" s="485"/>
      <c r="R66" s="485"/>
      <c r="S66" s="486"/>
    </row>
    <row r="67" spans="1:19" ht="15" customHeight="1" x14ac:dyDescent="0.25">
      <c r="A67" s="291"/>
      <c r="B67" s="481"/>
      <c r="C67" s="519"/>
      <c r="D67" s="519"/>
      <c r="E67" s="519"/>
      <c r="F67" s="519"/>
      <c r="G67" s="519"/>
      <c r="H67" s="519"/>
      <c r="I67" s="519"/>
      <c r="J67" s="519"/>
      <c r="K67" s="519"/>
      <c r="L67" s="519"/>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E1_ZBe!G32</f>
        <v>32</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32</v>
      </c>
      <c r="H72" s="283"/>
      <c r="I72" s="284"/>
      <c r="J72" s="304"/>
      <c r="K72" s="289"/>
      <c r="L72" s="529" t="s">
        <v>124</v>
      </c>
      <c r="M72" s="530"/>
      <c r="N72" s="530"/>
      <c r="O72" s="530"/>
      <c r="P72" s="530"/>
      <c r="Q72" s="530"/>
      <c r="R72" s="530"/>
      <c r="S72" s="531"/>
    </row>
    <row r="73" spans="1:19" ht="15" customHeight="1" x14ac:dyDescent="0.25">
      <c r="A73" s="291"/>
      <c r="B73" s="298" t="s">
        <v>124</v>
      </c>
      <c r="C73" s="299"/>
      <c r="D73" s="299"/>
      <c r="E73" s="299"/>
      <c r="F73" s="300"/>
      <c r="G73" s="305">
        <v>2</v>
      </c>
      <c r="H73" s="306"/>
      <c r="I73" s="307"/>
      <c r="J73" s="304"/>
      <c r="K73" s="289"/>
      <c r="L73" s="529" t="s">
        <v>151</v>
      </c>
      <c r="M73" s="530"/>
      <c r="N73" s="530"/>
      <c r="O73" s="530"/>
      <c r="P73" s="530"/>
      <c r="Q73" s="530"/>
      <c r="R73" s="530"/>
      <c r="S73" s="531"/>
    </row>
    <row r="74" spans="1:19" ht="15" customHeight="1" x14ac:dyDescent="0.25">
      <c r="A74" s="291"/>
      <c r="B74" s="298" t="s">
        <v>125</v>
      </c>
      <c r="C74" s="299"/>
      <c r="D74" s="299"/>
      <c r="E74" s="299"/>
      <c r="F74" s="300"/>
      <c r="G74" s="305">
        <v>4</v>
      </c>
      <c r="H74" s="306"/>
      <c r="I74" s="307"/>
      <c r="J74" s="304"/>
      <c r="K74" s="289"/>
      <c r="L74" s="529" t="s">
        <v>177</v>
      </c>
      <c r="M74" s="530"/>
      <c r="N74" s="530"/>
      <c r="O74" s="530"/>
      <c r="P74" s="530"/>
      <c r="Q74" s="530"/>
      <c r="R74" s="530"/>
      <c r="S74" s="531"/>
    </row>
    <row r="75" spans="1:19" ht="15" customHeight="1" x14ac:dyDescent="0.25">
      <c r="A75" s="291"/>
      <c r="B75" s="298" t="s">
        <v>126</v>
      </c>
      <c r="C75" s="299"/>
      <c r="D75" s="299"/>
      <c r="E75" s="299"/>
      <c r="F75" s="300"/>
      <c r="G75" s="305">
        <f>E1_ZBe!H32</f>
        <v>20</v>
      </c>
      <c r="H75" s="306"/>
      <c r="I75" s="307"/>
      <c r="J75" s="304"/>
      <c r="K75" s="289"/>
      <c r="L75" s="529" t="s">
        <v>178</v>
      </c>
      <c r="M75" s="530"/>
      <c r="N75" s="530"/>
      <c r="O75" s="530"/>
      <c r="P75" s="530"/>
      <c r="Q75" s="530"/>
      <c r="R75" s="530"/>
      <c r="S75" s="531"/>
    </row>
    <row r="76" spans="1:19" ht="15" customHeight="1" x14ac:dyDescent="0.25">
      <c r="A76" s="291"/>
      <c r="B76" s="298" t="s">
        <v>127</v>
      </c>
      <c r="C76" s="299"/>
      <c r="D76" s="299"/>
      <c r="E76" s="299"/>
      <c r="F76" s="300"/>
      <c r="G76" s="305">
        <v>4</v>
      </c>
      <c r="H76" s="306"/>
      <c r="I76" s="307"/>
      <c r="J76" s="304"/>
      <c r="K76" s="289"/>
      <c r="L76" s="529" t="s">
        <v>161</v>
      </c>
      <c r="M76" s="530"/>
      <c r="N76" s="530"/>
      <c r="O76" s="530"/>
      <c r="P76" s="530"/>
      <c r="Q76" s="530"/>
      <c r="R76" s="530"/>
      <c r="S76" s="531"/>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29" t="s">
        <v>150</v>
      </c>
      <c r="M81" s="530"/>
      <c r="N81" s="530"/>
      <c r="O81" s="530"/>
      <c r="P81" s="530"/>
      <c r="Q81" s="530"/>
      <c r="R81" s="530"/>
      <c r="S81" s="531"/>
    </row>
    <row r="82" spans="1:19" ht="15" customHeight="1" x14ac:dyDescent="0.25">
      <c r="A82" s="291"/>
      <c r="B82" s="298" t="s">
        <v>134</v>
      </c>
      <c r="C82" s="299"/>
      <c r="D82" s="299"/>
      <c r="E82" s="299"/>
      <c r="F82" s="300"/>
      <c r="G82" s="305">
        <v>2</v>
      </c>
      <c r="H82" s="306"/>
      <c r="I82" s="307"/>
      <c r="J82" s="304"/>
      <c r="K82" s="289"/>
      <c r="L82" s="529" t="s">
        <v>157</v>
      </c>
      <c r="M82" s="530"/>
      <c r="N82" s="530"/>
      <c r="O82" s="530"/>
      <c r="P82" s="530"/>
      <c r="Q82" s="530"/>
      <c r="R82" s="530"/>
      <c r="S82" s="531"/>
    </row>
    <row r="83" spans="1:19" ht="15" customHeight="1" x14ac:dyDescent="0.25">
      <c r="A83" s="291"/>
      <c r="B83" s="298" t="s">
        <v>135</v>
      </c>
      <c r="C83" s="299"/>
      <c r="D83" s="299"/>
      <c r="E83" s="299"/>
      <c r="F83" s="300"/>
      <c r="G83" s="305"/>
      <c r="H83" s="306"/>
      <c r="I83" s="307"/>
      <c r="J83" s="304"/>
      <c r="K83" s="289"/>
      <c r="L83" s="529" t="s">
        <v>177</v>
      </c>
      <c r="M83" s="530"/>
      <c r="N83" s="530"/>
      <c r="O83" s="530"/>
      <c r="P83" s="530"/>
      <c r="Q83" s="530"/>
      <c r="R83" s="530"/>
      <c r="S83" s="531"/>
    </row>
    <row r="84" spans="1:19" ht="15" customHeight="1" x14ac:dyDescent="0.25">
      <c r="A84" s="291"/>
      <c r="B84" s="272" t="s">
        <v>136</v>
      </c>
      <c r="C84" s="273"/>
      <c r="D84" s="273"/>
      <c r="E84" s="273"/>
      <c r="F84" s="274"/>
      <c r="G84" s="295">
        <f>E1_ZBe!J32</f>
        <v>168</v>
      </c>
      <c r="H84" s="296"/>
      <c r="I84" s="297"/>
      <c r="J84" s="304"/>
      <c r="K84" s="289"/>
      <c r="L84" s="529" t="s">
        <v>344</v>
      </c>
      <c r="M84" s="530"/>
      <c r="N84" s="530"/>
      <c r="O84" s="530"/>
      <c r="P84" s="530"/>
      <c r="Q84" s="530"/>
      <c r="R84" s="530"/>
      <c r="S84" s="531"/>
    </row>
    <row r="85" spans="1:19" ht="15" customHeight="1" x14ac:dyDescent="0.25">
      <c r="A85" s="291"/>
      <c r="B85" s="292" t="s">
        <v>205</v>
      </c>
      <c r="C85" s="293"/>
      <c r="D85" s="293"/>
      <c r="E85" s="293"/>
      <c r="F85" s="294"/>
      <c r="G85" s="282">
        <f>SUM(G84,G71)</f>
        <v>200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E1_ZBe!E32</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196</v>
      </c>
      <c r="C91" s="509"/>
      <c r="D91" s="509"/>
      <c r="E91" s="510"/>
      <c r="F91" s="511">
        <v>50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98" customHeight="1" x14ac:dyDescent="0.25">
      <c r="A98" s="329"/>
      <c r="B98" s="514" t="s">
        <v>442</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6.5" customHeight="1" x14ac:dyDescent="0.25">
      <c r="A100" s="329"/>
      <c r="B100" s="514" t="s">
        <v>422</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95.25" customHeight="1" x14ac:dyDescent="0.25">
      <c r="A102" s="329"/>
      <c r="B102" s="514" t="s">
        <v>423</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kFT5oqmDuSUcRHtqn6ybYM1o0MqBwaXlZNoIyMSzVnws0tuCyj7U9gsI7PRmEL4dzJP0POJC9Ept77qwVavyWg==" saltValue="ECyh8/akRc4HWsISrZu6F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1" xr:uid="{F45AC4BE-EAB4-4D95-A863-C177E59F5CD1}"/>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7"/>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E1_ZBe!B34</f>
        <v>Moduł E1/5</v>
      </c>
      <c r="D3" s="271"/>
      <c r="E3" s="271"/>
      <c r="F3" s="243"/>
      <c r="G3" s="3"/>
      <c r="H3" s="3"/>
      <c r="I3" s="3"/>
      <c r="J3" s="3"/>
      <c r="K3" s="3"/>
      <c r="L3" s="4"/>
      <c r="M3" s="4"/>
      <c r="N3" s="4"/>
      <c r="O3" s="4"/>
      <c r="P3" s="4"/>
      <c r="Q3" s="4"/>
    </row>
    <row r="4" spans="1:19" s="443" customFormat="1" ht="39.75" customHeight="1" thickBot="1" x14ac:dyDescent="0.3">
      <c r="A4" s="251" t="s">
        <v>93</v>
      </c>
      <c r="B4" s="251"/>
      <c r="C4" s="261" t="str">
        <f>E1_ZBe!C34</f>
        <v>Rozwój osobisty i kompetencje interpersonalne</v>
      </c>
      <c r="D4" s="262"/>
      <c r="E4" s="262"/>
      <c r="F4" s="262"/>
      <c r="G4" s="262"/>
      <c r="H4" s="262"/>
      <c r="I4" s="262"/>
      <c r="J4" s="263"/>
      <c r="K4" s="266" t="s">
        <v>94</v>
      </c>
      <c r="L4" s="266"/>
      <c r="M4" s="171">
        <f>E1_ZBe!D34</f>
        <v>4</v>
      </c>
      <c r="N4" s="264" t="s">
        <v>95</v>
      </c>
      <c r="O4" s="265"/>
      <c r="P4" s="258" t="str">
        <f>E1_ZBe!F34</f>
        <v>mgr S. Świergiel</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345</v>
      </c>
      <c r="H6" s="166" t="s">
        <v>99</v>
      </c>
      <c r="I6" s="40">
        <v>3</v>
      </c>
      <c r="J6" s="7" t="s">
        <v>290</v>
      </c>
      <c r="K6" s="445" t="s">
        <v>100</v>
      </c>
      <c r="L6" s="445"/>
      <c r="M6" s="252" t="s">
        <v>101</v>
      </c>
      <c r="N6" s="252"/>
      <c r="O6" s="171" t="s">
        <v>102</v>
      </c>
      <c r="P6" s="253" t="s">
        <v>103</v>
      </c>
      <c r="Q6" s="254"/>
      <c r="R6" s="171">
        <f>E1_ZBe!G34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445</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496</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44" customHeight="1" thickBot="1" x14ac:dyDescent="0.3">
      <c r="A22" s="453" t="s">
        <v>795</v>
      </c>
      <c r="B22" s="454"/>
      <c r="C22" s="454"/>
      <c r="D22" s="454"/>
      <c r="E22" s="454"/>
      <c r="F22" s="454" t="s">
        <v>796</v>
      </c>
      <c r="G22" s="454"/>
      <c r="H22" s="454"/>
      <c r="I22" s="454"/>
      <c r="J22" s="454"/>
      <c r="K22" s="454"/>
      <c r="L22" s="454" t="s">
        <v>797</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E1_ZBe!B34</f>
        <v>Moduł E1/5</v>
      </c>
      <c r="C26" s="191"/>
      <c r="D26" s="33" t="str">
        <f>E1_ZBe!B35</f>
        <v>Kurs 5.1.</v>
      </c>
      <c r="E26" s="106" t="str">
        <f>E1_ZBe!B34</f>
        <v>Moduł E1/5</v>
      </c>
      <c r="F26" s="198" t="str">
        <f>E1_ZBe!B36</f>
        <v>Kurs 5.2.</v>
      </c>
      <c r="G26" s="199"/>
      <c r="H26" s="206" t="str">
        <f>E1_ZBe!B34</f>
        <v>Moduł E1/5</v>
      </c>
      <c r="I26" s="207"/>
      <c r="J26" s="34" t="str">
        <f>E1_ZBe!B37</f>
        <v>Kurs 5.3.</v>
      </c>
      <c r="K26" s="214"/>
      <c r="L26" s="215"/>
      <c r="M26" s="214"/>
      <c r="N26" s="215"/>
      <c r="O26" s="216"/>
      <c r="P26" s="217"/>
      <c r="Q26" s="216"/>
      <c r="R26" s="218"/>
    </row>
    <row r="27" spans="1:19" s="107" customFormat="1" ht="59.25" customHeight="1" x14ac:dyDescent="0.25">
      <c r="A27" s="131" t="s">
        <v>111</v>
      </c>
      <c r="B27" s="358" t="str">
        <f>E1_ZBe!C35</f>
        <v>Autoprezentacja - warsztat</v>
      </c>
      <c r="C27" s="359"/>
      <c r="D27" s="360"/>
      <c r="E27" s="361" t="str">
        <f>E1_ZBe!C36</f>
        <v>Praca w zespole - warsztat</v>
      </c>
      <c r="F27" s="362"/>
      <c r="G27" s="363"/>
      <c r="H27" s="364" t="str">
        <f>E1_ZBe!C37</f>
        <v>Etyka w biznesie - warsztat</v>
      </c>
      <c r="I27" s="365"/>
      <c r="J27" s="366"/>
      <c r="K27" s="367"/>
      <c r="L27" s="368"/>
      <c r="M27" s="368"/>
      <c r="N27" s="369"/>
      <c r="O27" s="370"/>
      <c r="P27" s="371"/>
      <c r="Q27" s="371"/>
      <c r="R27" s="372"/>
    </row>
    <row r="28" spans="1:19" s="107" customFormat="1" ht="30" customHeight="1" thickBot="1" x14ac:dyDescent="0.3">
      <c r="A28" s="39" t="s">
        <v>112</v>
      </c>
      <c r="B28" s="192">
        <f>E1_ZBe!D35</f>
        <v>1</v>
      </c>
      <c r="C28" s="193"/>
      <c r="D28" s="194"/>
      <c r="E28" s="203">
        <f>E1_ZBe!D36</f>
        <v>1</v>
      </c>
      <c r="F28" s="204"/>
      <c r="G28" s="205"/>
      <c r="H28" s="211">
        <f>E1_ZBe!D37</f>
        <v>2</v>
      </c>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64"/>
      <c r="M29" s="156"/>
      <c r="N29" s="157"/>
      <c r="O29" s="158"/>
      <c r="P29" s="162"/>
      <c r="Q29" s="160"/>
      <c r="R29" s="161"/>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s="107" customFormat="1" x14ac:dyDescent="0.25"/>
    <row r="36" spans="1:18" s="107" customFormat="1" x14ac:dyDescent="0.25"/>
    <row r="37" spans="1:18" s="107" customFormat="1" x14ac:dyDescent="0.25"/>
    <row r="38" spans="1:18" s="107" customFormat="1" x14ac:dyDescent="0.25"/>
    <row r="39" spans="1:18" s="107" customFormat="1" x14ac:dyDescent="0.25"/>
    <row r="40" spans="1:18" s="107" customFormat="1" x14ac:dyDescent="0.25"/>
    <row r="41" spans="1:18" s="107" customFormat="1" x14ac:dyDescent="0.25"/>
    <row r="42" spans="1:18" s="107" customFormat="1" x14ac:dyDescent="0.25"/>
    <row r="43" spans="1:18" s="107" customFormat="1" x14ac:dyDescent="0.25"/>
    <row r="44" spans="1:18" x14ac:dyDescent="0.25">
      <c r="A44" s="107"/>
      <c r="B44" s="107"/>
      <c r="C44" s="107"/>
      <c r="D44" s="107"/>
      <c r="E44" s="107"/>
      <c r="F44" s="107"/>
      <c r="G44" s="107"/>
      <c r="H44" s="107"/>
      <c r="I44" s="107"/>
      <c r="J44" s="107"/>
      <c r="K44" s="107"/>
      <c r="L44" s="107"/>
      <c r="M44" s="107"/>
      <c r="N44" s="107"/>
      <c r="O44" s="107"/>
      <c r="P44" s="107"/>
      <c r="Q44" s="107"/>
      <c r="R44" s="107"/>
    </row>
    <row r="45" spans="1:18" x14ac:dyDescent="0.25">
      <c r="A45" s="107"/>
      <c r="B45" s="107"/>
      <c r="C45" s="107"/>
      <c r="D45" s="107"/>
      <c r="E45" s="107"/>
      <c r="F45" s="107"/>
      <c r="G45" s="107"/>
      <c r="H45" s="107"/>
      <c r="I45" s="107"/>
      <c r="J45" s="107"/>
      <c r="K45" s="107"/>
      <c r="L45" s="107"/>
      <c r="M45" s="107"/>
      <c r="N45" s="107"/>
      <c r="O45" s="107"/>
      <c r="P45" s="107"/>
      <c r="Q45" s="107"/>
      <c r="R45" s="107"/>
    </row>
    <row r="46" spans="1:18" x14ac:dyDescent="0.25">
      <c r="A46" s="107"/>
      <c r="B46" s="107"/>
      <c r="C46" s="107"/>
      <c r="D46" s="107"/>
      <c r="E46" s="107"/>
      <c r="F46" s="107"/>
      <c r="G46" s="107"/>
      <c r="H46" s="107"/>
      <c r="I46" s="107"/>
      <c r="J46" s="107"/>
      <c r="K46" s="107"/>
      <c r="L46" s="107"/>
      <c r="M46" s="107"/>
      <c r="N46" s="107"/>
      <c r="O46" s="107"/>
      <c r="P46" s="107"/>
      <c r="Q46" s="107"/>
      <c r="R46" s="107"/>
    </row>
    <row r="47" spans="1:18" x14ac:dyDescent="0.25">
      <c r="A47" s="107"/>
      <c r="B47" s="107"/>
      <c r="C47" s="107"/>
      <c r="D47" s="107"/>
      <c r="E47" s="107"/>
      <c r="F47" s="107"/>
      <c r="G47" s="107"/>
      <c r="H47" s="107"/>
      <c r="I47" s="107"/>
      <c r="J47" s="107"/>
      <c r="K47" s="107"/>
      <c r="L47" s="107"/>
      <c r="M47" s="107"/>
      <c r="N47" s="107"/>
      <c r="O47" s="107"/>
      <c r="P47" s="107"/>
      <c r="Q47" s="107"/>
      <c r="R47" s="107"/>
    </row>
  </sheetData>
  <sheetProtection algorithmName="SHA-512" hashValue="Un0uwUrlTnbzkGNx989A832WcYXX6h/0eeOS43WuQP0nwuOxpRRLuTutuJDRI+egdIsV2xWlFkreH2Gi79rQ2g==" saltValue="BRYBXtKWnE8LIfXXZNGxT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063023E4-3EA5-457C-A905-49B50836CC84}"/>
    <hyperlink ref="C29" r:id="rId2" xr:uid="{94292A5E-C740-48B9-852B-B5601F66C0FE}"/>
    <hyperlink ref="I29" r:id="rId3" xr:uid="{C5A90400-6DC6-4090-B02F-F5736CFCE25D}"/>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E1_ZBe!B34</f>
        <v>Moduł E1/5</v>
      </c>
      <c r="B3" s="314"/>
      <c r="C3" s="314"/>
      <c r="D3" s="318" t="str">
        <f>E1_ZBe!C34</f>
        <v>Rozwój osobisty i kompetencje interpersonalne</v>
      </c>
      <c r="E3" s="319"/>
      <c r="F3" s="319"/>
      <c r="G3" s="319"/>
      <c r="H3" s="319"/>
      <c r="I3" s="320"/>
      <c r="J3" s="3"/>
      <c r="K3" s="3"/>
      <c r="L3" s="4"/>
      <c r="M3" s="4"/>
      <c r="N3" s="4"/>
      <c r="O3" s="4"/>
      <c r="P3" s="4"/>
      <c r="Q3" s="4"/>
      <c r="R3" s="4"/>
    </row>
    <row r="4" spans="1:19" ht="18.75" thickBot="1" x14ac:dyDescent="0.3">
      <c r="A4" s="346" t="s">
        <v>110</v>
      </c>
      <c r="B4" s="346"/>
      <c r="C4" s="346"/>
      <c r="D4" s="315" t="str">
        <f>E1_ZBe!B35</f>
        <v>Kurs 5.1.</v>
      </c>
      <c r="E4" s="316"/>
      <c r="F4" s="316"/>
      <c r="G4" s="316"/>
      <c r="H4" s="316"/>
      <c r="I4" s="317"/>
      <c r="J4" s="3"/>
      <c r="K4" s="3"/>
      <c r="L4" s="4"/>
      <c r="M4" s="4"/>
      <c r="N4" s="4"/>
      <c r="O4" s="4"/>
      <c r="P4" s="4"/>
      <c r="Q4" s="4"/>
      <c r="R4" s="4"/>
    </row>
    <row r="5" spans="1:19" ht="23.25" thickBot="1" x14ac:dyDescent="0.3">
      <c r="A5" s="347" t="s">
        <v>111</v>
      </c>
      <c r="B5" s="347"/>
      <c r="C5" s="347"/>
      <c r="D5" s="348" t="str">
        <f>E1_ZBe!C35</f>
        <v>Autoprezentacja - warsztat</v>
      </c>
      <c r="E5" s="348"/>
      <c r="F5" s="348"/>
      <c r="G5" s="348"/>
      <c r="H5" s="348"/>
      <c r="I5" s="348"/>
      <c r="J5" s="348"/>
      <c r="K5" s="348"/>
      <c r="L5" s="349" t="s">
        <v>94</v>
      </c>
      <c r="M5" s="349"/>
      <c r="N5" s="44">
        <f>E1_ZBe!D35</f>
        <v>1</v>
      </c>
      <c r="O5" s="349" t="s">
        <v>95</v>
      </c>
      <c r="P5" s="349"/>
      <c r="Q5" s="350" t="str">
        <f>E1_ZBe!F34</f>
        <v>mgr S. Świergiel</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(5)'!G6</f>
        <v>II</v>
      </c>
      <c r="H7" s="170" t="s">
        <v>99</v>
      </c>
      <c r="I7" s="40">
        <f>'M (5)'!I6</f>
        <v>3</v>
      </c>
      <c r="J7" s="253" t="s">
        <v>383</v>
      </c>
      <c r="K7" s="254"/>
      <c r="L7" s="456" t="s">
        <v>100</v>
      </c>
      <c r="M7" s="457"/>
      <c r="N7" s="7" t="s">
        <v>101</v>
      </c>
      <c r="O7" s="375" t="s">
        <v>102</v>
      </c>
      <c r="P7" s="375"/>
      <c r="Q7" s="356" t="s">
        <v>103</v>
      </c>
      <c r="R7" s="356"/>
      <c r="S7" s="45">
        <f>E1_ZBe!G35</f>
        <v>10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616</v>
      </c>
      <c r="C14" s="476"/>
      <c r="D14" s="476"/>
      <c r="E14" s="476"/>
      <c r="F14" s="476"/>
      <c r="G14" s="476"/>
      <c r="H14" s="476"/>
      <c r="I14" s="476"/>
      <c r="J14" s="476"/>
      <c r="K14" s="476"/>
      <c r="L14" s="476"/>
      <c r="M14" s="477"/>
      <c r="N14" s="478" t="s">
        <v>298</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617</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618</v>
      </c>
      <c r="C24" s="494"/>
      <c r="D24" s="494"/>
      <c r="E24" s="494"/>
      <c r="F24" s="494"/>
      <c r="G24" s="494"/>
      <c r="H24" s="494"/>
      <c r="I24" s="494"/>
      <c r="J24" s="494"/>
      <c r="K24" s="494"/>
      <c r="L24" s="494"/>
      <c r="M24" s="495"/>
      <c r="N24" s="496" t="s">
        <v>294</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302</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619</v>
      </c>
      <c r="C34" s="476"/>
      <c r="D34" s="476"/>
      <c r="E34" s="476"/>
      <c r="F34" s="476"/>
      <c r="G34" s="476"/>
      <c r="H34" s="476"/>
      <c r="I34" s="476"/>
      <c r="J34" s="476"/>
      <c r="K34" s="476"/>
      <c r="L34" s="476"/>
      <c r="M34" s="477"/>
      <c r="N34" s="478" t="s">
        <v>310</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620</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311</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621</v>
      </c>
      <c r="C44" s="494"/>
      <c r="D44" s="494"/>
      <c r="E44" s="494"/>
      <c r="F44" s="494"/>
      <c r="G44" s="494"/>
      <c r="H44" s="494"/>
      <c r="I44" s="494"/>
      <c r="J44" s="494"/>
      <c r="K44" s="494"/>
      <c r="L44" s="494"/>
      <c r="M44" s="495"/>
      <c r="N44" s="496" t="s">
        <v>310</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313</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622</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814</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623</v>
      </c>
      <c r="C64" s="494"/>
      <c r="D64" s="494"/>
      <c r="E64" s="494"/>
      <c r="F64" s="494"/>
      <c r="G64" s="494"/>
      <c r="H64" s="494"/>
      <c r="I64" s="494"/>
      <c r="J64" s="494"/>
      <c r="K64" s="494"/>
      <c r="L64" s="494"/>
      <c r="M64" s="495"/>
      <c r="N64" s="496" t="s">
        <v>324</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321</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t="s">
        <v>325</v>
      </c>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E1_ZBe!G35</f>
        <v>10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10</v>
      </c>
      <c r="H72" s="283"/>
      <c r="I72" s="284"/>
      <c r="J72" s="304"/>
      <c r="K72" s="289"/>
      <c r="L72" s="505" t="s">
        <v>155</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164</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124</v>
      </c>
      <c r="M74" s="506"/>
      <c r="N74" s="506"/>
      <c r="O74" s="506"/>
      <c r="P74" s="506"/>
      <c r="Q74" s="506"/>
      <c r="R74" s="506"/>
      <c r="S74" s="507"/>
    </row>
    <row r="75" spans="1:19" ht="15" customHeight="1" x14ac:dyDescent="0.25">
      <c r="A75" s="291"/>
      <c r="B75" s="298" t="s">
        <v>126</v>
      </c>
      <c r="C75" s="299"/>
      <c r="D75" s="299"/>
      <c r="E75" s="299"/>
      <c r="F75" s="300"/>
      <c r="G75" s="305">
        <f>E1_ZBe!H35</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8</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E1_ZBe!J35</f>
        <v>15</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E1_ZBe!E35</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196</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50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00.5" customHeight="1" x14ac:dyDescent="0.25">
      <c r="A98" s="329"/>
      <c r="B98" s="523" t="s">
        <v>878</v>
      </c>
      <c r="C98" s="523"/>
      <c r="D98" s="523"/>
      <c r="E98" s="523"/>
      <c r="F98" s="523"/>
      <c r="G98" s="523"/>
      <c r="H98" s="523"/>
      <c r="I98" s="523"/>
      <c r="J98" s="523"/>
      <c r="K98" s="523"/>
      <c r="L98" s="523"/>
      <c r="M98" s="523"/>
      <c r="N98" s="523"/>
      <c r="O98" s="523"/>
      <c r="P98" s="523"/>
      <c r="Q98" s="523"/>
      <c r="R98" s="523"/>
      <c r="S98" s="524"/>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23" t="s">
        <v>879</v>
      </c>
      <c r="C100" s="523"/>
      <c r="D100" s="523"/>
      <c r="E100" s="523"/>
      <c r="F100" s="523"/>
      <c r="G100" s="523"/>
      <c r="H100" s="523"/>
      <c r="I100" s="523"/>
      <c r="J100" s="523"/>
      <c r="K100" s="523"/>
      <c r="L100" s="523"/>
      <c r="M100" s="523"/>
      <c r="N100" s="523"/>
      <c r="O100" s="523"/>
      <c r="P100" s="523"/>
      <c r="Q100" s="523"/>
      <c r="R100" s="523"/>
      <c r="S100" s="524"/>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3.5" customHeight="1" x14ac:dyDescent="0.25">
      <c r="A102" s="329"/>
      <c r="B102" s="523" t="s">
        <v>880</v>
      </c>
      <c r="C102" s="523"/>
      <c r="D102" s="523"/>
      <c r="E102" s="523"/>
      <c r="F102" s="523"/>
      <c r="G102" s="523"/>
      <c r="H102" s="523"/>
      <c r="I102" s="523"/>
      <c r="J102" s="523"/>
      <c r="K102" s="523"/>
      <c r="L102" s="523"/>
      <c r="M102" s="523"/>
      <c r="N102" s="523"/>
      <c r="O102" s="523"/>
      <c r="P102" s="523"/>
      <c r="Q102" s="523"/>
      <c r="R102" s="523"/>
      <c r="S102" s="52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YAqsCNY47xtnUumgIBqdDJjI9eNyG/GZyQWu0Nxcs9mi6YHqSOFAl5/kw7FE1FUzLQ74JiufC7oo/DCzYsloZw==" saltValue="posdsUr7n/CFRhFeajQxh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1" xr:uid="{6A1A9F18-6880-4CDC-B649-8CA30A1FD0B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E1_ZBe!B34</f>
        <v>Moduł E1/5</v>
      </c>
      <c r="B3" s="314"/>
      <c r="C3" s="314"/>
      <c r="D3" s="318" t="str">
        <f>E1_ZBe!C34</f>
        <v>Rozwój osobisty i kompetencje interpersonalne</v>
      </c>
      <c r="E3" s="319"/>
      <c r="F3" s="319"/>
      <c r="G3" s="319"/>
      <c r="H3" s="319"/>
      <c r="I3" s="320"/>
      <c r="J3" s="3"/>
      <c r="K3" s="3"/>
      <c r="L3" s="4"/>
      <c r="M3" s="4"/>
      <c r="N3" s="4"/>
      <c r="O3" s="4"/>
      <c r="P3" s="4"/>
      <c r="Q3" s="4"/>
      <c r="R3" s="4"/>
    </row>
    <row r="4" spans="1:19" ht="18.75" thickBot="1" x14ac:dyDescent="0.3">
      <c r="A4" s="346" t="s">
        <v>110</v>
      </c>
      <c r="B4" s="346"/>
      <c r="C4" s="346"/>
      <c r="D4" s="315" t="str">
        <f>E1_ZBe!B36</f>
        <v>Kurs 5.2.</v>
      </c>
      <c r="E4" s="316"/>
      <c r="F4" s="316"/>
      <c r="G4" s="316"/>
      <c r="H4" s="316"/>
      <c r="I4" s="317"/>
      <c r="J4" s="3"/>
      <c r="K4" s="3"/>
      <c r="L4" s="4"/>
      <c r="M4" s="4"/>
      <c r="N4" s="4"/>
      <c r="O4" s="4"/>
      <c r="P4" s="4"/>
      <c r="Q4" s="4"/>
      <c r="R4" s="4"/>
    </row>
    <row r="5" spans="1:19" ht="23.25" thickBot="1" x14ac:dyDescent="0.3">
      <c r="A5" s="347" t="s">
        <v>111</v>
      </c>
      <c r="B5" s="347"/>
      <c r="C5" s="347"/>
      <c r="D5" s="348" t="str">
        <f>E1_ZBe!C36</f>
        <v>Praca w zespole - warsztat</v>
      </c>
      <c r="E5" s="348"/>
      <c r="F5" s="348"/>
      <c r="G5" s="348"/>
      <c r="H5" s="348"/>
      <c r="I5" s="348"/>
      <c r="J5" s="348"/>
      <c r="K5" s="348"/>
      <c r="L5" s="349" t="s">
        <v>94</v>
      </c>
      <c r="M5" s="349"/>
      <c r="N5" s="44">
        <f>E1_ZBe!D36</f>
        <v>1</v>
      </c>
      <c r="O5" s="349" t="s">
        <v>95</v>
      </c>
      <c r="P5" s="349"/>
      <c r="Q5" s="350" t="str">
        <f>E1_ZBe!F34</f>
        <v>mgr S. Świergiel</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(5)'!G6</f>
        <v>II</v>
      </c>
      <c r="H7" s="170" t="s">
        <v>99</v>
      </c>
      <c r="I7" s="40">
        <f>'M (5)'!I6</f>
        <v>3</v>
      </c>
      <c r="J7" s="253" t="s">
        <v>383</v>
      </c>
      <c r="K7" s="254"/>
      <c r="L7" s="456" t="s">
        <v>100</v>
      </c>
      <c r="M7" s="457"/>
      <c r="N7" s="7" t="s">
        <v>101</v>
      </c>
      <c r="O7" s="375" t="s">
        <v>102</v>
      </c>
      <c r="P7" s="375"/>
      <c r="Q7" s="356" t="s">
        <v>103</v>
      </c>
      <c r="R7" s="356"/>
      <c r="S7" s="45">
        <f>E1_ZBe!G36</f>
        <v>10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815</v>
      </c>
      <c r="C14" s="476"/>
      <c r="D14" s="476"/>
      <c r="E14" s="476"/>
      <c r="F14" s="476"/>
      <c r="G14" s="476"/>
      <c r="H14" s="476"/>
      <c r="I14" s="476"/>
      <c r="J14" s="476"/>
      <c r="K14" s="476"/>
      <c r="L14" s="476"/>
      <c r="M14" s="477"/>
      <c r="N14" s="478" t="s">
        <v>298</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624</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625</v>
      </c>
      <c r="C24" s="494"/>
      <c r="D24" s="494"/>
      <c r="E24" s="494"/>
      <c r="F24" s="494"/>
      <c r="G24" s="494"/>
      <c r="H24" s="494"/>
      <c r="I24" s="494"/>
      <c r="J24" s="494"/>
      <c r="K24" s="494"/>
      <c r="L24" s="494"/>
      <c r="M24" s="495"/>
      <c r="N24" s="496" t="s">
        <v>298</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626</v>
      </c>
      <c r="C34" s="476"/>
      <c r="D34" s="476"/>
      <c r="E34" s="476"/>
      <c r="F34" s="476"/>
      <c r="G34" s="476"/>
      <c r="H34" s="476"/>
      <c r="I34" s="476"/>
      <c r="J34" s="476"/>
      <c r="K34" s="476"/>
      <c r="L34" s="476"/>
      <c r="M34" s="477"/>
      <c r="N34" s="478" t="s">
        <v>312</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627</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628</v>
      </c>
      <c r="C44" s="494"/>
      <c r="D44" s="494"/>
      <c r="E44" s="494"/>
      <c r="F44" s="494"/>
      <c r="G44" s="494"/>
      <c r="H44" s="494"/>
      <c r="I44" s="494"/>
      <c r="J44" s="494"/>
      <c r="K44" s="494"/>
      <c r="L44" s="494"/>
      <c r="M44" s="495"/>
      <c r="N44" s="496" t="s">
        <v>312</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315</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629</v>
      </c>
      <c r="C49" s="494"/>
      <c r="D49" s="494"/>
      <c r="E49" s="494"/>
      <c r="F49" s="494"/>
      <c r="G49" s="494"/>
      <c r="H49" s="494"/>
      <c r="I49" s="494"/>
      <c r="J49" s="494"/>
      <c r="K49" s="494"/>
      <c r="L49" s="494"/>
      <c r="M49" s="495"/>
      <c r="N49" s="496" t="s">
        <v>311</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t="s">
        <v>313</v>
      </c>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630</v>
      </c>
      <c r="C54" s="482"/>
      <c r="D54" s="482"/>
      <c r="E54" s="482"/>
      <c r="F54" s="482"/>
      <c r="G54" s="482"/>
      <c r="H54" s="482"/>
      <c r="I54" s="482"/>
      <c r="J54" s="482"/>
      <c r="K54" s="482"/>
      <c r="L54" s="482"/>
      <c r="M54" s="483"/>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331</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631</v>
      </c>
      <c r="C59" s="494"/>
      <c r="D59" s="494"/>
      <c r="E59" s="494"/>
      <c r="F59" s="494"/>
      <c r="G59" s="494"/>
      <c r="H59" s="494"/>
      <c r="I59" s="494"/>
      <c r="J59" s="494"/>
      <c r="K59" s="494"/>
      <c r="L59" s="494"/>
      <c r="M59" s="495"/>
      <c r="N59" s="496" t="s">
        <v>324</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327</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632</v>
      </c>
      <c r="C64" s="494"/>
      <c r="D64" s="494"/>
      <c r="E64" s="494"/>
      <c r="F64" s="494"/>
      <c r="G64" s="494"/>
      <c r="H64" s="494"/>
      <c r="I64" s="494"/>
      <c r="J64" s="494"/>
      <c r="K64" s="494"/>
      <c r="L64" s="494"/>
      <c r="M64" s="495"/>
      <c r="N64" s="496" t="s">
        <v>323</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321</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E1_ZBe!G36</f>
        <v>10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10</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165</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175</v>
      </c>
      <c r="M74" s="506"/>
      <c r="N74" s="506"/>
      <c r="O74" s="506"/>
      <c r="P74" s="506"/>
      <c r="Q74" s="506"/>
      <c r="R74" s="506"/>
      <c r="S74" s="507"/>
    </row>
    <row r="75" spans="1:19" ht="15" customHeight="1" x14ac:dyDescent="0.25">
      <c r="A75" s="291"/>
      <c r="B75" s="298" t="s">
        <v>126</v>
      </c>
      <c r="C75" s="299"/>
      <c r="D75" s="299"/>
      <c r="E75" s="299"/>
      <c r="F75" s="300"/>
      <c r="G75" s="305">
        <f>E1_ZBe!H36</f>
        <v>0</v>
      </c>
      <c r="H75" s="306"/>
      <c r="I75" s="307"/>
      <c r="J75" s="304"/>
      <c r="K75" s="289"/>
      <c r="L75" s="505" t="s">
        <v>155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8</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E1_ZBe!J36</f>
        <v>15</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E1_ZBe!E36</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165</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09.5" customHeight="1" x14ac:dyDescent="0.25">
      <c r="A98" s="329"/>
      <c r="B98" s="514" t="s">
        <v>492</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66" customHeight="1" x14ac:dyDescent="0.25">
      <c r="A100" s="329"/>
      <c r="B100" s="514" t="s">
        <v>493</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4" customHeight="1" x14ac:dyDescent="0.25">
      <c r="A102" s="329"/>
      <c r="B102" s="514" t="s">
        <v>494</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zPBUDWSvsiIbsFrKk708cz/SYONyW38Cxd8USbsTBdX/aAlHnyCO0zoIzGb/q4rKxFkvJDgsDBrjvA6zLmdtjw==" saltValue="O5Vw1H64ePMEW8e8/VKTy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1" xr:uid="{D1C76AD0-6007-4C4F-BEBF-17832FFEBBB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E1_ZBe!B34</f>
        <v>Moduł E1/5</v>
      </c>
      <c r="B3" s="314"/>
      <c r="C3" s="314"/>
      <c r="D3" s="318" t="str">
        <f>E1_ZBe!C34</f>
        <v>Rozwój osobisty i kompetencje interpersonalne</v>
      </c>
      <c r="E3" s="319"/>
      <c r="F3" s="319"/>
      <c r="G3" s="319"/>
      <c r="H3" s="319"/>
      <c r="I3" s="320"/>
      <c r="J3" s="3"/>
      <c r="K3" s="3"/>
      <c r="L3" s="4"/>
      <c r="M3" s="4"/>
      <c r="N3" s="4"/>
      <c r="O3" s="4"/>
      <c r="P3" s="4"/>
      <c r="Q3" s="4"/>
      <c r="R3" s="4"/>
    </row>
    <row r="4" spans="1:19" ht="18.75" thickBot="1" x14ac:dyDescent="0.3">
      <c r="A4" s="346" t="s">
        <v>110</v>
      </c>
      <c r="B4" s="346"/>
      <c r="C4" s="346"/>
      <c r="D4" s="315" t="str">
        <f>E1_ZBe!B37</f>
        <v>Kurs 5.3.</v>
      </c>
      <c r="E4" s="316"/>
      <c r="F4" s="316"/>
      <c r="G4" s="316"/>
      <c r="H4" s="316"/>
      <c r="I4" s="317"/>
      <c r="J4" s="3"/>
      <c r="K4" s="3"/>
      <c r="L4" s="4"/>
      <c r="M4" s="4"/>
      <c r="N4" s="4"/>
      <c r="O4" s="4"/>
      <c r="P4" s="4"/>
      <c r="Q4" s="4"/>
      <c r="R4" s="4"/>
    </row>
    <row r="5" spans="1:19" ht="23.25" thickBot="1" x14ac:dyDescent="0.3">
      <c r="A5" s="347" t="s">
        <v>111</v>
      </c>
      <c r="B5" s="347"/>
      <c r="C5" s="347"/>
      <c r="D5" s="348" t="str">
        <f>E1_ZBe!C37</f>
        <v>Etyka w biznesie - warsztat</v>
      </c>
      <c r="E5" s="348"/>
      <c r="F5" s="348"/>
      <c r="G5" s="348"/>
      <c r="H5" s="348"/>
      <c r="I5" s="348"/>
      <c r="J5" s="348"/>
      <c r="K5" s="348"/>
      <c r="L5" s="349" t="s">
        <v>94</v>
      </c>
      <c r="M5" s="349"/>
      <c r="N5" s="44">
        <f>E1_ZBe!D37</f>
        <v>2</v>
      </c>
      <c r="O5" s="349" t="s">
        <v>95</v>
      </c>
      <c r="P5" s="349"/>
      <c r="Q5" s="350" t="str">
        <f>E1_ZBe!F34</f>
        <v>mgr S. Świergiel</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(5)'!G6</f>
        <v>II</v>
      </c>
      <c r="H7" s="170" t="s">
        <v>99</v>
      </c>
      <c r="I7" s="40">
        <f>'M (5)'!I6</f>
        <v>3</v>
      </c>
      <c r="J7" s="253" t="s">
        <v>383</v>
      </c>
      <c r="K7" s="254"/>
      <c r="L7" s="456" t="s">
        <v>100</v>
      </c>
      <c r="M7" s="457"/>
      <c r="N7" s="7" t="s">
        <v>101</v>
      </c>
      <c r="O7" s="375" t="s">
        <v>102</v>
      </c>
      <c r="P7" s="375"/>
      <c r="Q7" s="356" t="s">
        <v>103</v>
      </c>
      <c r="R7" s="356"/>
      <c r="S7" s="45">
        <f>E1_ZBe!G37</f>
        <v>14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633</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303</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304</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798</v>
      </c>
      <c r="C19" s="494"/>
      <c r="D19" s="494"/>
      <c r="E19" s="494"/>
      <c r="F19" s="494"/>
      <c r="G19" s="494"/>
      <c r="H19" s="494"/>
      <c r="I19" s="494"/>
      <c r="J19" s="494"/>
      <c r="K19" s="494"/>
      <c r="L19" s="494"/>
      <c r="M19" s="495"/>
      <c r="N19" s="496" t="s">
        <v>303</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304</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634</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313</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635</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313</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636</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331</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E1_ZBe!G37</f>
        <v>14</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14</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158</v>
      </c>
      <c r="M74" s="506"/>
      <c r="N74" s="506"/>
      <c r="O74" s="506"/>
      <c r="P74" s="506"/>
      <c r="Q74" s="506"/>
      <c r="R74" s="506"/>
      <c r="S74" s="507"/>
    </row>
    <row r="75" spans="1:19" ht="15" customHeight="1" x14ac:dyDescent="0.25">
      <c r="A75" s="291"/>
      <c r="B75" s="298" t="s">
        <v>126</v>
      </c>
      <c r="C75" s="299"/>
      <c r="D75" s="299"/>
      <c r="E75" s="299"/>
      <c r="F75" s="300"/>
      <c r="G75" s="305">
        <f>E1_ZBe!H37</f>
        <v>6</v>
      </c>
      <c r="H75" s="306"/>
      <c r="I75" s="307"/>
      <c r="J75" s="304"/>
      <c r="K75" s="289"/>
      <c r="L75" s="505" t="s">
        <v>175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181</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3</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3</v>
      </c>
      <c r="H82" s="306"/>
      <c r="I82" s="307"/>
      <c r="J82" s="304"/>
      <c r="K82" s="289"/>
      <c r="L82" s="505" t="s">
        <v>154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157</v>
      </c>
      <c r="M83" s="506"/>
      <c r="N83" s="506"/>
      <c r="O83" s="506"/>
      <c r="P83" s="506"/>
      <c r="Q83" s="506"/>
      <c r="R83" s="506"/>
      <c r="S83" s="507"/>
    </row>
    <row r="84" spans="1:19" ht="15" customHeight="1" x14ac:dyDescent="0.25">
      <c r="A84" s="291"/>
      <c r="B84" s="272" t="s">
        <v>136</v>
      </c>
      <c r="C84" s="273"/>
      <c r="D84" s="273"/>
      <c r="E84" s="273"/>
      <c r="F84" s="274"/>
      <c r="G84" s="295">
        <f>E1_ZBe!J37</f>
        <v>36</v>
      </c>
      <c r="H84" s="296"/>
      <c r="I84" s="297"/>
      <c r="J84" s="304"/>
      <c r="K84" s="289"/>
      <c r="L84" s="505" t="s">
        <v>160</v>
      </c>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E1_ZBe!E37</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159</v>
      </c>
      <c r="C90" s="509"/>
      <c r="D90" s="509"/>
      <c r="E90" s="510"/>
      <c r="F90" s="511">
        <v>20</v>
      </c>
      <c r="G90" s="512"/>
      <c r="H90" s="512"/>
      <c r="I90" s="513"/>
      <c r="J90" s="340"/>
      <c r="K90" s="344"/>
      <c r="L90" s="279" t="s">
        <v>292</v>
      </c>
      <c r="M90" s="280"/>
      <c r="N90" s="280"/>
      <c r="O90" s="280"/>
      <c r="P90" s="280"/>
      <c r="Q90" s="280"/>
      <c r="R90" s="280"/>
      <c r="S90" s="281"/>
    </row>
    <row r="91" spans="1:19" ht="15" customHeight="1" x14ac:dyDescent="0.25">
      <c r="A91" s="336"/>
      <c r="B91" s="508" t="s">
        <v>165</v>
      </c>
      <c r="C91" s="509"/>
      <c r="D91" s="509"/>
      <c r="E91" s="510"/>
      <c r="F91" s="511">
        <v>30</v>
      </c>
      <c r="G91" s="512"/>
      <c r="H91" s="512"/>
      <c r="I91" s="513"/>
      <c r="J91" s="340"/>
      <c r="K91" s="344"/>
      <c r="L91" s="279" t="s">
        <v>143</v>
      </c>
      <c r="M91" s="280"/>
      <c r="N91" s="280"/>
      <c r="O91" s="280"/>
      <c r="P91" s="280"/>
      <c r="Q91" s="280"/>
      <c r="R91" s="280"/>
      <c r="S91" s="281"/>
    </row>
    <row r="92" spans="1:19" ht="15" customHeight="1" x14ac:dyDescent="0.25">
      <c r="A92" s="336"/>
      <c r="B92" s="508" t="s">
        <v>341</v>
      </c>
      <c r="C92" s="509"/>
      <c r="D92" s="509"/>
      <c r="E92" s="510"/>
      <c r="F92" s="511">
        <v>30</v>
      </c>
      <c r="G92" s="512"/>
      <c r="H92" s="512"/>
      <c r="I92" s="513"/>
      <c r="J92" s="340"/>
      <c r="K92" s="344"/>
      <c r="L92" s="279" t="s">
        <v>293</v>
      </c>
      <c r="M92" s="280"/>
      <c r="N92" s="280"/>
      <c r="O92" s="280"/>
      <c r="P92" s="280"/>
      <c r="Q92" s="280"/>
      <c r="R92" s="280"/>
      <c r="S92" s="281"/>
    </row>
    <row r="93" spans="1:19" ht="15" customHeight="1" x14ac:dyDescent="0.25">
      <c r="A93" s="336"/>
      <c r="B93" s="508" t="s">
        <v>170</v>
      </c>
      <c r="C93" s="509"/>
      <c r="D93" s="509"/>
      <c r="E93" s="510"/>
      <c r="F93" s="511">
        <v>20</v>
      </c>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146</v>
      </c>
      <c r="C97" s="332"/>
      <c r="D97" s="332"/>
      <c r="E97" s="332"/>
      <c r="F97" s="332"/>
      <c r="G97" s="332"/>
      <c r="H97" s="332"/>
      <c r="I97" s="332"/>
      <c r="J97" s="332"/>
      <c r="K97" s="332"/>
      <c r="L97" s="332"/>
      <c r="M97" s="332"/>
      <c r="N97" s="332"/>
      <c r="O97" s="332"/>
      <c r="P97" s="332"/>
      <c r="Q97" s="332"/>
      <c r="R97" s="332"/>
      <c r="S97" s="333"/>
    </row>
    <row r="98" spans="1:19" ht="86.25" customHeight="1" x14ac:dyDescent="0.25">
      <c r="A98" s="329"/>
      <c r="B98" s="514" t="s">
        <v>495</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66.75" customHeight="1" x14ac:dyDescent="0.25">
      <c r="A100" s="329"/>
      <c r="B100" s="514" t="s">
        <v>403</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39.75" customHeight="1" x14ac:dyDescent="0.25">
      <c r="A102" s="329"/>
      <c r="B102" s="514" t="s">
        <v>404</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HwRp7ec/crTP1/FKbAb/ASW9hrmqsRFyVgSqN2wzxi4RonVsR8Cu2ehAF1ovZz1Hxf6QdJH3J+oEsxuFefUTWA==" saltValue="5xWJhJ5Jr7CwtGIk+nHfL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1" xr:uid="{4DD4C90B-6DD7-45E5-83CA-B2BCABD4850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4"/>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E1_ZBe!B38</f>
        <v>Moduł E1/6</v>
      </c>
      <c r="D3" s="271"/>
      <c r="E3" s="271"/>
      <c r="F3" s="243"/>
      <c r="G3" s="3"/>
      <c r="H3" s="3"/>
      <c r="I3" s="3"/>
      <c r="J3" s="3"/>
      <c r="K3" s="3"/>
      <c r="L3" s="4"/>
      <c r="M3" s="4"/>
      <c r="N3" s="4"/>
      <c r="O3" s="4"/>
      <c r="P3" s="4"/>
      <c r="Q3" s="4"/>
    </row>
    <row r="4" spans="1:19" s="443" customFormat="1" ht="39.75" customHeight="1" thickBot="1" x14ac:dyDescent="0.3">
      <c r="A4" s="251" t="s">
        <v>93</v>
      </c>
      <c r="B4" s="251"/>
      <c r="C4" s="261" t="str">
        <f>E1_ZBe!C38</f>
        <v>Ekonomia Stosowana</v>
      </c>
      <c r="D4" s="262"/>
      <c r="E4" s="262"/>
      <c r="F4" s="262"/>
      <c r="G4" s="262"/>
      <c r="H4" s="262"/>
      <c r="I4" s="262"/>
      <c r="J4" s="263"/>
      <c r="K4" s="266" t="s">
        <v>94</v>
      </c>
      <c r="L4" s="266"/>
      <c r="M4" s="171">
        <f>E1_ZBe!D38</f>
        <v>18</v>
      </c>
      <c r="N4" s="264" t="s">
        <v>95</v>
      </c>
      <c r="O4" s="265"/>
      <c r="P4" s="258" t="str">
        <f>E1_ZBe!F38</f>
        <v>dr D. Majewska-Bielecka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345</v>
      </c>
      <c r="H6" s="166" t="s">
        <v>99</v>
      </c>
      <c r="I6" s="40">
        <v>3</v>
      </c>
      <c r="J6" s="7" t="s">
        <v>290</v>
      </c>
      <c r="K6" s="445" t="s">
        <v>100</v>
      </c>
      <c r="L6" s="445"/>
      <c r="M6" s="252" t="s">
        <v>101</v>
      </c>
      <c r="N6" s="252"/>
      <c r="O6" s="171" t="s">
        <v>102</v>
      </c>
      <c r="P6" s="253" t="s">
        <v>103</v>
      </c>
      <c r="Q6" s="254"/>
      <c r="R6" s="171">
        <f>E1_ZBe!G38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408</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409</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55.25" customHeight="1" thickBot="1" x14ac:dyDescent="0.3">
      <c r="A22" s="453" t="s">
        <v>818</v>
      </c>
      <c r="B22" s="454"/>
      <c r="C22" s="454"/>
      <c r="D22" s="454"/>
      <c r="E22" s="454"/>
      <c r="F22" s="454" t="s">
        <v>555</v>
      </c>
      <c r="G22" s="454"/>
      <c r="H22" s="454"/>
      <c r="I22" s="454"/>
      <c r="J22" s="454"/>
      <c r="K22" s="454"/>
      <c r="L22" s="454" t="s">
        <v>556</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E1_ZBe!B38</f>
        <v>Moduł E1/6</v>
      </c>
      <c r="C26" s="191"/>
      <c r="D26" s="33" t="str">
        <f>E1_ZBe!B39</f>
        <v>Kurs 6.1.</v>
      </c>
      <c r="E26" s="106" t="str">
        <f>E1_ZBe!B38</f>
        <v>Moduł E1/6</v>
      </c>
      <c r="F26" s="198" t="str">
        <f>E1_ZBe!B40</f>
        <v>Kurs 6.2.</v>
      </c>
      <c r="G26" s="199"/>
      <c r="H26" s="206" t="str">
        <f>E1_ZBe!B38</f>
        <v>Moduł E1/6</v>
      </c>
      <c r="I26" s="207"/>
      <c r="J26" s="34" t="str">
        <f>E1_ZBe!B41</f>
        <v>Kurs 6.3.</v>
      </c>
      <c r="K26" s="214"/>
      <c r="L26" s="215"/>
      <c r="M26" s="214"/>
      <c r="N26" s="215"/>
      <c r="O26" s="216"/>
      <c r="P26" s="217"/>
      <c r="Q26" s="216"/>
      <c r="R26" s="218"/>
    </row>
    <row r="27" spans="1:19" s="107" customFormat="1" ht="59.25" customHeight="1" x14ac:dyDescent="0.25">
      <c r="A27" s="131" t="s">
        <v>111</v>
      </c>
      <c r="B27" s="358" t="str">
        <f>E1_ZBe!C39</f>
        <v>Makroekonomia</v>
      </c>
      <c r="C27" s="359"/>
      <c r="D27" s="360"/>
      <c r="E27" s="361" t="str">
        <f>E1_ZBe!C40</f>
        <v>Mikroekonomia</v>
      </c>
      <c r="F27" s="362"/>
      <c r="G27" s="363"/>
      <c r="H27" s="364" t="str">
        <f>E1_ZBe!C41</f>
        <v>Współczesna polityka ekonomiczna</v>
      </c>
      <c r="I27" s="365"/>
      <c r="J27" s="366"/>
      <c r="K27" s="367"/>
      <c r="L27" s="368"/>
      <c r="M27" s="368"/>
      <c r="N27" s="369"/>
      <c r="O27" s="370"/>
      <c r="P27" s="371"/>
      <c r="Q27" s="371"/>
      <c r="R27" s="372"/>
    </row>
    <row r="28" spans="1:19" s="107" customFormat="1" ht="30" customHeight="1" thickBot="1" x14ac:dyDescent="0.3">
      <c r="A28" s="39" t="s">
        <v>112</v>
      </c>
      <c r="B28" s="192">
        <f>E1_ZBe!D39</f>
        <v>7</v>
      </c>
      <c r="C28" s="193"/>
      <c r="D28" s="194"/>
      <c r="E28" s="203">
        <f>E1_ZBe!D40</f>
        <v>7</v>
      </c>
      <c r="F28" s="204"/>
      <c r="G28" s="205"/>
      <c r="H28" s="211">
        <f>E1_ZBe!D41</f>
        <v>4</v>
      </c>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64"/>
      <c r="M29" s="156"/>
      <c r="N29" s="157"/>
      <c r="O29" s="158"/>
      <c r="P29" s="162"/>
      <c r="Q29" s="160"/>
      <c r="R29" s="161"/>
    </row>
    <row r="30" spans="1:19" s="107" customFormat="1" x14ac:dyDescent="0.25"/>
    <row r="31" spans="1:19" s="107" customFormat="1" x14ac:dyDescent="0.25"/>
    <row r="32" spans="1:19" s="107" customFormat="1" x14ac:dyDescent="0.25"/>
    <row r="33" s="107" customFormat="1" x14ac:dyDescent="0.25"/>
    <row r="34" s="107" customFormat="1" x14ac:dyDescent="0.25"/>
    <row r="35" s="107" customFormat="1" x14ac:dyDescent="0.25"/>
    <row r="36" s="107" customFormat="1" x14ac:dyDescent="0.25"/>
    <row r="37" s="107" customFormat="1" x14ac:dyDescent="0.25"/>
    <row r="38" s="107" customFormat="1" x14ac:dyDescent="0.25"/>
    <row r="39" s="107" customFormat="1" x14ac:dyDescent="0.25"/>
    <row r="40" s="107" customFormat="1" x14ac:dyDescent="0.25"/>
    <row r="41" s="107" customFormat="1" x14ac:dyDescent="0.25"/>
    <row r="42" s="107" customFormat="1" x14ac:dyDescent="0.25"/>
    <row r="43" s="107" customFormat="1" x14ac:dyDescent="0.25"/>
    <row r="44" s="107" customFormat="1" x14ac:dyDescent="0.25"/>
    <row r="45" s="107" customFormat="1" x14ac:dyDescent="0.25"/>
    <row r="46" s="107" customFormat="1" x14ac:dyDescent="0.25"/>
    <row r="47" s="107" customFormat="1" x14ac:dyDescent="0.25"/>
    <row r="48" s="107" customFormat="1" x14ac:dyDescent="0.25"/>
    <row r="49" spans="1:18" s="107" customFormat="1" x14ac:dyDescent="0.25"/>
    <row r="50" spans="1:18" s="107" customFormat="1" x14ac:dyDescent="0.25"/>
    <row r="51" spans="1:18" x14ac:dyDescent="0.25">
      <c r="A51" s="107"/>
      <c r="B51" s="107"/>
      <c r="C51" s="107"/>
      <c r="D51" s="107"/>
      <c r="E51" s="107"/>
      <c r="F51" s="107"/>
      <c r="G51" s="107"/>
      <c r="H51" s="107"/>
      <c r="I51" s="107"/>
      <c r="J51" s="107"/>
      <c r="K51" s="107"/>
      <c r="L51" s="107"/>
      <c r="M51" s="107"/>
      <c r="N51" s="107"/>
      <c r="O51" s="107"/>
      <c r="P51" s="107"/>
      <c r="Q51" s="107"/>
      <c r="R51" s="107"/>
    </row>
    <row r="52" spans="1:18" x14ac:dyDescent="0.25">
      <c r="A52" s="107"/>
      <c r="B52" s="107"/>
      <c r="C52" s="107"/>
      <c r="D52" s="107"/>
      <c r="E52" s="107"/>
      <c r="F52" s="107"/>
      <c r="G52" s="107"/>
      <c r="H52" s="107"/>
      <c r="I52" s="107"/>
      <c r="J52" s="107"/>
      <c r="K52" s="107"/>
      <c r="L52" s="107"/>
      <c r="M52" s="107"/>
      <c r="N52" s="107"/>
      <c r="O52" s="107"/>
      <c r="P52" s="107"/>
      <c r="Q52" s="107"/>
      <c r="R52" s="107"/>
    </row>
    <row r="53" spans="1:18" x14ac:dyDescent="0.25">
      <c r="A53" s="107"/>
      <c r="B53" s="107"/>
      <c r="C53" s="107"/>
      <c r="D53" s="107"/>
      <c r="E53" s="107"/>
      <c r="F53" s="107"/>
      <c r="G53" s="107"/>
      <c r="H53" s="107"/>
      <c r="I53" s="107"/>
      <c r="J53" s="107"/>
      <c r="K53" s="107"/>
      <c r="L53" s="107"/>
      <c r="M53" s="107"/>
      <c r="N53" s="107"/>
      <c r="O53" s="107"/>
      <c r="P53" s="107"/>
      <c r="Q53" s="107"/>
      <c r="R53" s="107"/>
    </row>
    <row r="54" spans="1:18" x14ac:dyDescent="0.25">
      <c r="A54" s="107"/>
      <c r="B54" s="107"/>
      <c r="C54" s="107"/>
      <c r="D54" s="107"/>
      <c r="E54" s="107"/>
      <c r="F54" s="107"/>
      <c r="G54" s="107"/>
      <c r="H54" s="107"/>
      <c r="I54" s="107"/>
      <c r="J54" s="107"/>
      <c r="K54" s="107"/>
      <c r="L54" s="107"/>
      <c r="M54" s="107"/>
      <c r="N54" s="107"/>
      <c r="O54" s="107"/>
      <c r="P54" s="107"/>
      <c r="Q54" s="107"/>
      <c r="R54" s="107"/>
    </row>
  </sheetData>
  <sheetProtection algorithmName="SHA-512" hashValue="Kc1sOgE6wj4IAtQvjf4kMKklXpxSZ/9KR/n2NrBbOv3dr0WqrXz4miJgyfR540xfLF5AGrU7oL7C8dDRdjQhxg==" saltValue="eD4up7gHUrOPbhwvrjtZ/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46CDD92-2495-4B54-815A-83A6E9314BD8}"/>
    <hyperlink ref="C29" r:id="rId2" xr:uid="{8C3758D0-784B-410B-9BEF-6D34F8F6FD20}"/>
    <hyperlink ref="I29" r:id="rId3" xr:uid="{AE63224A-AFAE-4250-90D2-5B4C7C78A198}"/>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E1_ZBe!B38</f>
        <v>Moduł E1/6</v>
      </c>
      <c r="B3" s="314"/>
      <c r="C3" s="314"/>
      <c r="D3" s="318" t="str">
        <f>E1_ZBe!C38</f>
        <v>Ekonomia Stosowana</v>
      </c>
      <c r="E3" s="319"/>
      <c r="F3" s="319"/>
      <c r="G3" s="319"/>
      <c r="H3" s="319"/>
      <c r="I3" s="320"/>
      <c r="J3" s="3"/>
      <c r="K3" s="3"/>
      <c r="L3" s="4"/>
      <c r="M3" s="4"/>
      <c r="N3" s="4"/>
      <c r="O3" s="4"/>
      <c r="P3" s="4"/>
      <c r="Q3" s="4"/>
      <c r="R3" s="4"/>
    </row>
    <row r="4" spans="1:19" ht="18.75" thickBot="1" x14ac:dyDescent="0.3">
      <c r="A4" s="346" t="s">
        <v>110</v>
      </c>
      <c r="B4" s="346"/>
      <c r="C4" s="346"/>
      <c r="D4" s="315" t="str">
        <f>E1_ZBe!B39</f>
        <v>Kurs 6.1.</v>
      </c>
      <c r="E4" s="316"/>
      <c r="F4" s="316"/>
      <c r="G4" s="316"/>
      <c r="H4" s="316"/>
      <c r="I4" s="317"/>
      <c r="J4" s="3"/>
      <c r="K4" s="3"/>
      <c r="L4" s="4"/>
      <c r="M4" s="4"/>
      <c r="N4" s="4"/>
      <c r="O4" s="4"/>
      <c r="P4" s="4"/>
      <c r="Q4" s="4"/>
      <c r="R4" s="4"/>
    </row>
    <row r="5" spans="1:19" ht="23.25" thickBot="1" x14ac:dyDescent="0.3">
      <c r="A5" s="347" t="s">
        <v>111</v>
      </c>
      <c r="B5" s="347"/>
      <c r="C5" s="347"/>
      <c r="D5" s="348" t="str">
        <f>E1_ZBe!C39</f>
        <v>Makroekonomia</v>
      </c>
      <c r="E5" s="348"/>
      <c r="F5" s="348"/>
      <c r="G5" s="348"/>
      <c r="H5" s="348"/>
      <c r="I5" s="348"/>
      <c r="J5" s="348"/>
      <c r="K5" s="348"/>
      <c r="L5" s="349" t="s">
        <v>94</v>
      </c>
      <c r="M5" s="349"/>
      <c r="N5" s="44">
        <f>E1_ZBe!D39</f>
        <v>7</v>
      </c>
      <c r="O5" s="349" t="s">
        <v>95</v>
      </c>
      <c r="P5" s="349"/>
      <c r="Q5" s="350" t="str">
        <f>E1_ZBe!F38</f>
        <v>dr D. Majewska-Bielecka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(6)'!G6</f>
        <v>II</v>
      </c>
      <c r="H7" s="170" t="s">
        <v>99</v>
      </c>
      <c r="I7" s="40">
        <f>'M (6)'!I6</f>
        <v>3</v>
      </c>
      <c r="J7" s="253" t="s">
        <v>383</v>
      </c>
      <c r="K7" s="254"/>
      <c r="L7" s="456" t="s">
        <v>100</v>
      </c>
      <c r="M7" s="457"/>
      <c r="N7" s="7" t="s">
        <v>101</v>
      </c>
      <c r="O7" s="375" t="s">
        <v>102</v>
      </c>
      <c r="P7" s="375"/>
      <c r="Q7" s="356" t="s">
        <v>103</v>
      </c>
      <c r="R7" s="356"/>
      <c r="S7" s="45">
        <f>E1_ZBe!G39</f>
        <v>38</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637</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303</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638</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639</v>
      </c>
      <c r="C24" s="494"/>
      <c r="D24" s="494"/>
      <c r="E24" s="494"/>
      <c r="F24" s="494"/>
      <c r="G24" s="494"/>
      <c r="H24" s="494"/>
      <c r="I24" s="494"/>
      <c r="J24" s="494"/>
      <c r="K24" s="494"/>
      <c r="L24" s="494"/>
      <c r="M24" s="495"/>
      <c r="N24" s="496" t="s">
        <v>297</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640</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641</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313</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642</v>
      </c>
      <c r="C44" s="494"/>
      <c r="D44" s="494"/>
      <c r="E44" s="494"/>
      <c r="F44" s="494"/>
      <c r="G44" s="494"/>
      <c r="H44" s="494"/>
      <c r="I44" s="494"/>
      <c r="J44" s="494"/>
      <c r="K44" s="494"/>
      <c r="L44" s="494"/>
      <c r="M44" s="495"/>
      <c r="N44" s="496" t="s">
        <v>313</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316</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643</v>
      </c>
      <c r="C49" s="494"/>
      <c r="D49" s="494"/>
      <c r="E49" s="494"/>
      <c r="F49" s="494"/>
      <c r="G49" s="494"/>
      <c r="H49" s="494"/>
      <c r="I49" s="494"/>
      <c r="J49" s="494"/>
      <c r="K49" s="494"/>
      <c r="L49" s="494"/>
      <c r="M49" s="495"/>
      <c r="N49" s="496" t="s">
        <v>317</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t="s">
        <v>319</v>
      </c>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644</v>
      </c>
      <c r="C54" s="482"/>
      <c r="D54" s="482"/>
      <c r="E54" s="482"/>
      <c r="F54" s="482"/>
      <c r="G54" s="482"/>
      <c r="H54" s="482"/>
      <c r="I54" s="482"/>
      <c r="J54" s="482"/>
      <c r="K54" s="482"/>
      <c r="L54" s="482"/>
      <c r="M54" s="483"/>
      <c r="N54" s="478" t="s">
        <v>322</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323</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645</v>
      </c>
      <c r="C59" s="494"/>
      <c r="D59" s="494"/>
      <c r="E59" s="494"/>
      <c r="F59" s="494"/>
      <c r="G59" s="494"/>
      <c r="H59" s="494"/>
      <c r="I59" s="494"/>
      <c r="J59" s="494"/>
      <c r="K59" s="494"/>
      <c r="L59" s="494"/>
      <c r="M59" s="495"/>
      <c r="N59" s="496" t="s">
        <v>326</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646</v>
      </c>
      <c r="C64" s="494"/>
      <c r="D64" s="494"/>
      <c r="E64" s="494"/>
      <c r="F64" s="494"/>
      <c r="G64" s="494"/>
      <c r="H64" s="494"/>
      <c r="I64" s="494"/>
      <c r="J64" s="494"/>
      <c r="K64" s="494"/>
      <c r="L64" s="494"/>
      <c r="M64" s="495"/>
      <c r="N64" s="496" t="s">
        <v>327</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328</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E1_ZBe!G39</f>
        <v>38</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38</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10</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E1_ZBe!H39</f>
        <v>20</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161</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160</v>
      </c>
      <c r="M83" s="506"/>
      <c r="N83" s="506"/>
      <c r="O83" s="506"/>
      <c r="P83" s="506"/>
      <c r="Q83" s="506"/>
      <c r="R83" s="506"/>
      <c r="S83" s="507"/>
    </row>
    <row r="84" spans="1:19" ht="15" customHeight="1" x14ac:dyDescent="0.25">
      <c r="A84" s="291"/>
      <c r="B84" s="272" t="s">
        <v>136</v>
      </c>
      <c r="C84" s="273"/>
      <c r="D84" s="273"/>
      <c r="E84" s="273"/>
      <c r="F84" s="274"/>
      <c r="G84" s="295">
        <f>E1_ZBe!J39</f>
        <v>137</v>
      </c>
      <c r="H84" s="296"/>
      <c r="I84" s="297"/>
      <c r="J84" s="304"/>
      <c r="K84" s="289"/>
      <c r="L84" s="505" t="s">
        <v>168</v>
      </c>
      <c r="M84" s="506"/>
      <c r="N84" s="506"/>
      <c r="O84" s="506"/>
      <c r="P84" s="506"/>
      <c r="Q84" s="506"/>
      <c r="R84" s="506"/>
      <c r="S84" s="507"/>
    </row>
    <row r="85" spans="1:19" ht="15" customHeight="1" x14ac:dyDescent="0.25">
      <c r="A85" s="291"/>
      <c r="B85" s="292" t="s">
        <v>205</v>
      </c>
      <c r="C85" s="293"/>
      <c r="D85" s="293"/>
      <c r="E85" s="293"/>
      <c r="F85" s="294"/>
      <c r="G85" s="282">
        <f>SUM(G84,G71)</f>
        <v>175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E1_ZBe!E39</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80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20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37.25" customHeight="1" x14ac:dyDescent="0.25">
      <c r="A98" s="329"/>
      <c r="B98" s="514" t="s">
        <v>498</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499</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8.75" customHeight="1" x14ac:dyDescent="0.25">
      <c r="A102" s="329"/>
      <c r="B102" s="532" t="s">
        <v>500</v>
      </c>
      <c r="C102" s="532"/>
      <c r="D102" s="532"/>
      <c r="E102" s="532"/>
      <c r="F102" s="532"/>
      <c r="G102" s="532"/>
      <c r="H102" s="532"/>
      <c r="I102" s="532"/>
      <c r="J102" s="532"/>
      <c r="K102" s="532"/>
      <c r="L102" s="532"/>
      <c r="M102" s="532"/>
      <c r="N102" s="532"/>
      <c r="O102" s="532"/>
      <c r="P102" s="532"/>
      <c r="Q102" s="532"/>
      <c r="R102" s="532"/>
      <c r="S102" s="533"/>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FfStssgyz+O40AtIlKgekFeA9sjTciZ1uG7709SvmXvM62cVJnxVWmhhC0DZo4s8OgFFi3jQjMFbgEzODbzKtw==" saltValue="UhWcwTIqLnsiJSX3LmXx6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1" xr:uid="{A1022FCF-6A68-48FC-AEA0-8205B2007C2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E1_ZBe!B38</f>
        <v>Moduł E1/6</v>
      </c>
      <c r="B3" s="314"/>
      <c r="C3" s="314"/>
      <c r="D3" s="318" t="str">
        <f>E1_ZBe!C38</f>
        <v>Ekonomia Stosowana</v>
      </c>
      <c r="E3" s="319"/>
      <c r="F3" s="319"/>
      <c r="G3" s="319"/>
      <c r="H3" s="319"/>
      <c r="I3" s="320"/>
      <c r="J3" s="3"/>
      <c r="K3" s="3"/>
      <c r="L3" s="4"/>
      <c r="M3" s="4"/>
      <c r="N3" s="4"/>
      <c r="O3" s="4"/>
      <c r="P3" s="4"/>
      <c r="Q3" s="4"/>
      <c r="R3" s="4"/>
    </row>
    <row r="4" spans="1:19" ht="18.75" thickBot="1" x14ac:dyDescent="0.3">
      <c r="A4" s="346" t="s">
        <v>110</v>
      </c>
      <c r="B4" s="346"/>
      <c r="C4" s="346"/>
      <c r="D4" s="315" t="str">
        <f>E1_ZBe!B40</f>
        <v>Kurs 6.2.</v>
      </c>
      <c r="E4" s="316"/>
      <c r="F4" s="316"/>
      <c r="G4" s="316"/>
      <c r="H4" s="316"/>
      <c r="I4" s="317"/>
      <c r="J4" s="3"/>
      <c r="K4" s="3"/>
      <c r="L4" s="4"/>
      <c r="M4" s="4"/>
      <c r="N4" s="4"/>
      <c r="O4" s="4"/>
      <c r="P4" s="4"/>
      <c r="Q4" s="4"/>
      <c r="R4" s="4"/>
    </row>
    <row r="5" spans="1:19" ht="23.25" thickBot="1" x14ac:dyDescent="0.3">
      <c r="A5" s="347" t="s">
        <v>111</v>
      </c>
      <c r="B5" s="347"/>
      <c r="C5" s="347"/>
      <c r="D5" s="348" t="str">
        <f>E1_ZBe!C40</f>
        <v>Mikroekonomia</v>
      </c>
      <c r="E5" s="348"/>
      <c r="F5" s="348"/>
      <c r="G5" s="348"/>
      <c r="H5" s="348"/>
      <c r="I5" s="348"/>
      <c r="J5" s="348"/>
      <c r="K5" s="348"/>
      <c r="L5" s="349" t="s">
        <v>94</v>
      </c>
      <c r="M5" s="349"/>
      <c r="N5" s="44">
        <f>E1_ZBe!D40</f>
        <v>7</v>
      </c>
      <c r="O5" s="349" t="s">
        <v>95</v>
      </c>
      <c r="P5" s="349"/>
      <c r="Q5" s="350" t="str">
        <f>E1_ZBe!F38</f>
        <v>dr D. Majewska-Bielecka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(6)'!G6</f>
        <v>II</v>
      </c>
      <c r="H7" s="170" t="s">
        <v>99</v>
      </c>
      <c r="I7" s="40">
        <f>'M (6)'!I6</f>
        <v>3</v>
      </c>
      <c r="J7" s="253" t="s">
        <v>383</v>
      </c>
      <c r="K7" s="254"/>
      <c r="L7" s="456" t="s">
        <v>100</v>
      </c>
      <c r="M7" s="457"/>
      <c r="N7" s="7" t="s">
        <v>101</v>
      </c>
      <c r="O7" s="375" t="s">
        <v>102</v>
      </c>
      <c r="P7" s="375"/>
      <c r="Q7" s="356" t="s">
        <v>103</v>
      </c>
      <c r="R7" s="356"/>
      <c r="S7" s="45">
        <f>E1_ZBe!G40</f>
        <v>38</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816</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296</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638</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647</v>
      </c>
      <c r="C24" s="494"/>
      <c r="D24" s="494"/>
      <c r="E24" s="494"/>
      <c r="F24" s="494"/>
      <c r="G24" s="494"/>
      <c r="H24" s="494"/>
      <c r="I24" s="494"/>
      <c r="J24" s="494"/>
      <c r="K24" s="494"/>
      <c r="L24" s="494"/>
      <c r="M24" s="495"/>
      <c r="N24" s="496" t="s">
        <v>296</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297</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817</v>
      </c>
      <c r="C29" s="494"/>
      <c r="D29" s="494"/>
      <c r="E29" s="494"/>
      <c r="F29" s="494"/>
      <c r="G29" s="494"/>
      <c r="H29" s="494"/>
      <c r="I29" s="494"/>
      <c r="J29" s="494"/>
      <c r="K29" s="494"/>
      <c r="L29" s="494"/>
      <c r="M29" s="495"/>
      <c r="N29" s="496" t="s">
        <v>300</v>
      </c>
      <c r="O29" s="497"/>
      <c r="P29" s="497"/>
      <c r="Q29" s="497"/>
      <c r="R29" s="497"/>
      <c r="S29" s="498"/>
    </row>
    <row r="30" spans="1:19" ht="15"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648</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309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649</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650</v>
      </c>
      <c r="C44" s="494"/>
      <c r="D44" s="494"/>
      <c r="E44" s="494"/>
      <c r="F44" s="494"/>
      <c r="G44" s="494"/>
      <c r="H44" s="494"/>
      <c r="I44" s="494"/>
      <c r="J44" s="494"/>
      <c r="K44" s="494"/>
      <c r="L44" s="494"/>
      <c r="M44" s="495"/>
      <c r="N44" s="496" t="s">
        <v>313</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316</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651</v>
      </c>
      <c r="C49" s="494"/>
      <c r="D49" s="494"/>
      <c r="E49" s="494"/>
      <c r="F49" s="494"/>
      <c r="G49" s="494"/>
      <c r="H49" s="494"/>
      <c r="I49" s="494"/>
      <c r="J49" s="494"/>
      <c r="K49" s="494"/>
      <c r="L49" s="494"/>
      <c r="M49" s="495"/>
      <c r="N49" s="496" t="s">
        <v>311</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t="s">
        <v>317</v>
      </c>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t="s">
        <v>319</v>
      </c>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652</v>
      </c>
      <c r="C54" s="482"/>
      <c r="D54" s="482"/>
      <c r="E54" s="482"/>
      <c r="F54" s="482"/>
      <c r="G54" s="482"/>
      <c r="H54" s="482"/>
      <c r="I54" s="482"/>
      <c r="J54" s="482"/>
      <c r="K54" s="482"/>
      <c r="L54" s="482"/>
      <c r="M54" s="483"/>
      <c r="N54" s="478" t="s">
        <v>329</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644</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323</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653</v>
      </c>
      <c r="C64" s="494"/>
      <c r="D64" s="494"/>
      <c r="E64" s="494"/>
      <c r="F64" s="494"/>
      <c r="G64" s="494"/>
      <c r="H64" s="494"/>
      <c r="I64" s="494"/>
      <c r="J64" s="494"/>
      <c r="K64" s="494"/>
      <c r="L64" s="494"/>
      <c r="M64" s="495"/>
      <c r="N64" s="496" t="s">
        <v>326</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327</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t="s">
        <v>328</v>
      </c>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E1_ZBe!G40</f>
        <v>38</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38</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10</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E1_ZBe!H40</f>
        <v>20</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161</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160</v>
      </c>
      <c r="M83" s="506"/>
      <c r="N83" s="506"/>
      <c r="O83" s="506"/>
      <c r="P83" s="506"/>
      <c r="Q83" s="506"/>
      <c r="R83" s="506"/>
      <c r="S83" s="507"/>
    </row>
    <row r="84" spans="1:19" ht="15" customHeight="1" x14ac:dyDescent="0.25">
      <c r="A84" s="291"/>
      <c r="B84" s="272" t="s">
        <v>136</v>
      </c>
      <c r="C84" s="273"/>
      <c r="D84" s="273"/>
      <c r="E84" s="273"/>
      <c r="F84" s="274"/>
      <c r="G84" s="295">
        <f>E1_ZBe!J40</f>
        <v>137</v>
      </c>
      <c r="H84" s="296"/>
      <c r="I84" s="297"/>
      <c r="J84" s="304"/>
      <c r="K84" s="289"/>
      <c r="L84" s="505" t="s">
        <v>168</v>
      </c>
      <c r="M84" s="506"/>
      <c r="N84" s="506"/>
      <c r="O84" s="506"/>
      <c r="P84" s="506"/>
      <c r="Q84" s="506"/>
      <c r="R84" s="506"/>
      <c r="S84" s="507"/>
    </row>
    <row r="85" spans="1:19" ht="15" customHeight="1" x14ac:dyDescent="0.25">
      <c r="A85" s="291"/>
      <c r="B85" s="292" t="s">
        <v>205</v>
      </c>
      <c r="C85" s="293"/>
      <c r="D85" s="293"/>
      <c r="E85" s="293"/>
      <c r="F85" s="294"/>
      <c r="G85" s="282">
        <f>SUM(G84,G71)</f>
        <v>175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E1_ZBe!E40</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80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20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22.25" customHeight="1" x14ac:dyDescent="0.25">
      <c r="A98" s="329"/>
      <c r="B98" s="514" t="s">
        <v>501</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502</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7.75" customHeight="1" x14ac:dyDescent="0.25">
      <c r="A102" s="329"/>
      <c r="B102" s="514" t="s">
        <v>503</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wnEekVT2k0OCJIuThA5twEZF0kBfL4+PorHhHGvVPAjMbC90EoXwOmbxqnX6ohcWiNU3ar5liOwFAOS+h/Wh6Q==" saltValue="esJRxQ2mHhp/OWLEs5uSt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1" xr:uid="{53694A09-0A07-42C9-8011-ACBE1B9AC1C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E1_ZBe!B38</f>
        <v>Moduł E1/6</v>
      </c>
      <c r="B3" s="314"/>
      <c r="C3" s="314"/>
      <c r="D3" s="318" t="str">
        <f>E1_ZBe!C38</f>
        <v>Ekonomia Stosowana</v>
      </c>
      <c r="E3" s="319"/>
      <c r="F3" s="319"/>
      <c r="G3" s="319"/>
      <c r="H3" s="319"/>
      <c r="I3" s="320"/>
      <c r="J3" s="3"/>
      <c r="K3" s="3"/>
      <c r="L3" s="4"/>
      <c r="M3" s="4"/>
      <c r="N3" s="4"/>
      <c r="O3" s="4"/>
      <c r="P3" s="4"/>
      <c r="Q3" s="4"/>
      <c r="R3" s="4"/>
    </row>
    <row r="4" spans="1:19" ht="18.75" thickBot="1" x14ac:dyDescent="0.3">
      <c r="A4" s="346" t="s">
        <v>110</v>
      </c>
      <c r="B4" s="346"/>
      <c r="C4" s="346"/>
      <c r="D4" s="315" t="str">
        <f>E1_ZBe!B41</f>
        <v>Kurs 6.3.</v>
      </c>
      <c r="E4" s="316"/>
      <c r="F4" s="316"/>
      <c r="G4" s="316"/>
      <c r="H4" s="316"/>
      <c r="I4" s="317"/>
      <c r="J4" s="3"/>
      <c r="K4" s="3"/>
      <c r="L4" s="4"/>
      <c r="M4" s="4"/>
      <c r="N4" s="4"/>
      <c r="O4" s="4"/>
      <c r="P4" s="4"/>
      <c r="Q4" s="4"/>
      <c r="R4" s="4"/>
    </row>
    <row r="5" spans="1:19" ht="23.25" thickBot="1" x14ac:dyDescent="0.3">
      <c r="A5" s="347" t="s">
        <v>111</v>
      </c>
      <c r="B5" s="347"/>
      <c r="C5" s="347"/>
      <c r="D5" s="348" t="str">
        <f>E1_ZBe!C41</f>
        <v>Współczesna polityka ekonomiczna</v>
      </c>
      <c r="E5" s="348"/>
      <c r="F5" s="348"/>
      <c r="G5" s="348"/>
      <c r="H5" s="348"/>
      <c r="I5" s="348"/>
      <c r="J5" s="348"/>
      <c r="K5" s="348"/>
      <c r="L5" s="349" t="s">
        <v>94</v>
      </c>
      <c r="M5" s="349"/>
      <c r="N5" s="44">
        <f>E1_ZBe!D41</f>
        <v>4</v>
      </c>
      <c r="O5" s="349" t="s">
        <v>95</v>
      </c>
      <c r="P5" s="349"/>
      <c r="Q5" s="350" t="str">
        <f>E1_ZBe!F38</f>
        <v>dr D. Majewska-Bielecka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(6)'!G6</f>
        <v>II</v>
      </c>
      <c r="H7" s="170" t="s">
        <v>99</v>
      </c>
      <c r="I7" s="40">
        <f>'M (6)'!I6</f>
        <v>3</v>
      </c>
      <c r="J7" s="253" t="s">
        <v>383</v>
      </c>
      <c r="K7" s="254"/>
      <c r="L7" s="456" t="s">
        <v>100</v>
      </c>
      <c r="M7" s="457"/>
      <c r="N7" s="7" t="s">
        <v>101</v>
      </c>
      <c r="O7" s="375" t="s">
        <v>102</v>
      </c>
      <c r="P7" s="375"/>
      <c r="Q7" s="356" t="s">
        <v>103</v>
      </c>
      <c r="R7" s="356"/>
      <c r="S7" s="45">
        <f>E1_ZBe!G41</f>
        <v>18</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654</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303</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655</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656</v>
      </c>
      <c r="C24" s="494"/>
      <c r="D24" s="494"/>
      <c r="E24" s="494"/>
      <c r="F24" s="494"/>
      <c r="G24" s="494"/>
      <c r="H24" s="494"/>
      <c r="I24" s="494"/>
      <c r="J24" s="494"/>
      <c r="K24" s="494"/>
      <c r="L24" s="494"/>
      <c r="M24" s="495"/>
      <c r="N24" s="496" t="s">
        <v>299</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657</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313</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658</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313</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659</v>
      </c>
      <c r="C44" s="494"/>
      <c r="D44" s="494"/>
      <c r="E44" s="494"/>
      <c r="F44" s="494"/>
      <c r="G44" s="494"/>
      <c r="H44" s="494"/>
      <c r="I44" s="494"/>
      <c r="J44" s="494"/>
      <c r="K44" s="494"/>
      <c r="L44" s="494"/>
      <c r="M44" s="495"/>
      <c r="N44" s="496" t="s">
        <v>317</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319</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644</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323</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660</v>
      </c>
      <c r="C59" s="494"/>
      <c r="D59" s="494"/>
      <c r="E59" s="494"/>
      <c r="F59" s="494"/>
      <c r="G59" s="494"/>
      <c r="H59" s="494"/>
      <c r="I59" s="494"/>
      <c r="J59" s="494"/>
      <c r="K59" s="494"/>
      <c r="L59" s="494"/>
      <c r="M59" s="495"/>
      <c r="N59" s="496" t="s">
        <v>326</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646</v>
      </c>
      <c r="C64" s="494"/>
      <c r="D64" s="494"/>
      <c r="E64" s="494"/>
      <c r="F64" s="494"/>
      <c r="G64" s="494"/>
      <c r="H64" s="494"/>
      <c r="I64" s="494"/>
      <c r="J64" s="494"/>
      <c r="K64" s="494"/>
      <c r="L64" s="494"/>
      <c r="M64" s="495"/>
      <c r="N64" s="496" t="s">
        <v>327</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328</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E1_ZBe!G41</f>
        <v>18</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18</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158</v>
      </c>
      <c r="M74" s="506"/>
      <c r="N74" s="506"/>
      <c r="O74" s="506"/>
      <c r="P74" s="506"/>
      <c r="Q74" s="506"/>
      <c r="R74" s="506"/>
      <c r="S74" s="507"/>
    </row>
    <row r="75" spans="1:19" ht="15" customHeight="1" x14ac:dyDescent="0.25">
      <c r="A75" s="291"/>
      <c r="B75" s="298" t="s">
        <v>126</v>
      </c>
      <c r="C75" s="299"/>
      <c r="D75" s="299"/>
      <c r="E75" s="299"/>
      <c r="F75" s="300"/>
      <c r="G75" s="305">
        <f>E1_ZBe!H41</f>
        <v>12</v>
      </c>
      <c r="H75" s="306"/>
      <c r="I75" s="307"/>
      <c r="J75" s="304"/>
      <c r="K75" s="289"/>
      <c r="L75" s="505" t="s">
        <v>161</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160</v>
      </c>
      <c r="M83" s="506"/>
      <c r="N83" s="506"/>
      <c r="O83" s="506"/>
      <c r="P83" s="506"/>
      <c r="Q83" s="506"/>
      <c r="R83" s="506"/>
      <c r="S83" s="507"/>
    </row>
    <row r="84" spans="1:19" ht="15" customHeight="1" x14ac:dyDescent="0.25">
      <c r="A84" s="291"/>
      <c r="B84" s="272" t="s">
        <v>136</v>
      </c>
      <c r="C84" s="273"/>
      <c r="D84" s="273"/>
      <c r="E84" s="273"/>
      <c r="F84" s="274"/>
      <c r="G84" s="295">
        <f>E1_ZBe!J41</f>
        <v>82</v>
      </c>
      <c r="H84" s="296"/>
      <c r="I84" s="297"/>
      <c r="J84" s="304"/>
      <c r="K84" s="289"/>
      <c r="L84" s="505" t="s">
        <v>166</v>
      </c>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E1_ZBe!E41</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152</v>
      </c>
      <c r="C90" s="509"/>
      <c r="D90" s="509"/>
      <c r="E90" s="510"/>
      <c r="F90" s="511">
        <v>80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20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98.25" customHeight="1" x14ac:dyDescent="0.25">
      <c r="A98" s="329"/>
      <c r="B98" s="514" t="s">
        <v>504</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505</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6.25" customHeight="1" x14ac:dyDescent="0.25">
      <c r="A102" s="329"/>
      <c r="B102" s="514" t="s">
        <v>506</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pKhc2O0BAt6RXITOyCJSTR+QvEzSQk3rO0Q4HardTHJTt0Ow+bXPfT9O8PMios9b4ny4v8AMNdILCes+ysGJgQ==" saltValue="NpZwOZzWxvuRdtKg3DsPB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1" xr:uid="{5536B8A9-03EB-437A-AD9A-318BC7DD68D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8"/>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E1_ZBe!B42</f>
        <v>Moduł E1/7</v>
      </c>
      <c r="D3" s="271"/>
      <c r="E3" s="271"/>
      <c r="F3" s="243"/>
      <c r="G3" s="3"/>
      <c r="H3" s="3"/>
      <c r="I3" s="3"/>
      <c r="J3" s="3"/>
      <c r="K3" s="3"/>
      <c r="L3" s="4"/>
      <c r="M3" s="4"/>
      <c r="N3" s="4"/>
      <c r="O3" s="4"/>
      <c r="P3" s="4"/>
      <c r="Q3" s="4"/>
    </row>
    <row r="4" spans="1:19" s="443" customFormat="1" ht="39.75" customHeight="1" thickBot="1" x14ac:dyDescent="0.3">
      <c r="A4" s="251" t="s">
        <v>93</v>
      </c>
      <c r="B4" s="251"/>
      <c r="C4" s="261" t="str">
        <f>E1_ZBe!C42</f>
        <v>Zarządzanie marketingowe</v>
      </c>
      <c r="D4" s="262"/>
      <c r="E4" s="262"/>
      <c r="F4" s="262"/>
      <c r="G4" s="262"/>
      <c r="H4" s="262"/>
      <c r="I4" s="262"/>
      <c r="J4" s="263"/>
      <c r="K4" s="266" t="s">
        <v>94</v>
      </c>
      <c r="L4" s="266"/>
      <c r="M4" s="171">
        <f>E1_ZBe!D42</f>
        <v>10</v>
      </c>
      <c r="N4" s="264" t="s">
        <v>95</v>
      </c>
      <c r="O4" s="265"/>
      <c r="P4" s="258" t="str">
        <f>E1_ZBe!F42</f>
        <v>dr J. Osuch</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345</v>
      </c>
      <c r="H6" s="166" t="s">
        <v>99</v>
      </c>
      <c r="I6" s="40">
        <v>3</v>
      </c>
      <c r="J6" s="7" t="s">
        <v>290</v>
      </c>
      <c r="K6" s="445" t="s">
        <v>100</v>
      </c>
      <c r="L6" s="445"/>
      <c r="M6" s="252" t="s">
        <v>101</v>
      </c>
      <c r="N6" s="252"/>
      <c r="O6" s="171" t="s">
        <v>102</v>
      </c>
      <c r="P6" s="253" t="s">
        <v>103</v>
      </c>
      <c r="Q6" s="254"/>
      <c r="R6" s="171">
        <f>E1_ZBe!G42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401</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402</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507</v>
      </c>
      <c r="G21" s="230"/>
      <c r="H21" s="230"/>
      <c r="I21" s="230"/>
      <c r="J21" s="230"/>
      <c r="K21" s="232"/>
      <c r="L21" s="374" t="s">
        <v>508</v>
      </c>
      <c r="M21" s="230"/>
      <c r="N21" s="230"/>
      <c r="O21" s="230"/>
      <c r="P21" s="230"/>
      <c r="Q21" s="230"/>
      <c r="R21" s="231"/>
    </row>
    <row r="22" spans="1:19" ht="127.5" customHeight="1" thickBot="1" x14ac:dyDescent="0.3">
      <c r="A22" s="453" t="s">
        <v>557</v>
      </c>
      <c r="B22" s="454"/>
      <c r="C22" s="454"/>
      <c r="D22" s="454"/>
      <c r="E22" s="454"/>
      <c r="F22" s="454" t="s">
        <v>558</v>
      </c>
      <c r="G22" s="454"/>
      <c r="H22" s="454"/>
      <c r="I22" s="454"/>
      <c r="J22" s="454"/>
      <c r="K22" s="454"/>
      <c r="L22" s="454" t="s">
        <v>559</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E1_ZBe!B42</f>
        <v>Moduł E1/7</v>
      </c>
      <c r="C26" s="191"/>
      <c r="D26" s="33" t="str">
        <f>E1_ZBe!B43</f>
        <v>Kurs 7.1.</v>
      </c>
      <c r="E26" s="106" t="str">
        <f>E1_ZBe!B42</f>
        <v>Moduł E1/7</v>
      </c>
      <c r="F26" s="198" t="str">
        <f>E1_ZBe!B44</f>
        <v>Kurs 7.2.</v>
      </c>
      <c r="G26" s="199"/>
      <c r="H26" s="206"/>
      <c r="I26" s="207"/>
      <c r="J26" s="34"/>
      <c r="K26" s="214"/>
      <c r="L26" s="215"/>
      <c r="M26" s="214"/>
      <c r="N26" s="215"/>
      <c r="O26" s="216"/>
      <c r="P26" s="217"/>
      <c r="Q26" s="216"/>
      <c r="R26" s="218"/>
    </row>
    <row r="27" spans="1:19" s="107" customFormat="1" ht="59.25" customHeight="1" x14ac:dyDescent="0.25">
      <c r="A27" s="131" t="s">
        <v>111</v>
      </c>
      <c r="B27" s="358" t="str">
        <f>E1_ZBe!C43</f>
        <v>Marketing</v>
      </c>
      <c r="C27" s="359"/>
      <c r="D27" s="360"/>
      <c r="E27" s="361" t="str">
        <f>E1_ZBe!C44</f>
        <v>Badania rynkowe i marketingowe - warsztat</v>
      </c>
      <c r="F27" s="362"/>
      <c r="G27" s="363"/>
      <c r="H27" s="364"/>
      <c r="I27" s="365"/>
      <c r="J27" s="366"/>
      <c r="K27" s="367"/>
      <c r="L27" s="368"/>
      <c r="M27" s="368"/>
      <c r="N27" s="369"/>
      <c r="O27" s="370"/>
      <c r="P27" s="371"/>
      <c r="Q27" s="371"/>
      <c r="R27" s="372"/>
    </row>
    <row r="28" spans="1:19" s="107" customFormat="1" ht="30" customHeight="1" thickBot="1" x14ac:dyDescent="0.3">
      <c r="A28" s="39" t="s">
        <v>112</v>
      </c>
      <c r="B28" s="192">
        <f>E1_ZBe!D43</f>
        <v>5</v>
      </c>
      <c r="C28" s="193"/>
      <c r="D28" s="194"/>
      <c r="E28" s="203">
        <f>E1_ZBe!D44</f>
        <v>5</v>
      </c>
      <c r="F28" s="204"/>
      <c r="G28" s="205"/>
      <c r="H28" s="211"/>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63"/>
      <c r="J29" s="153"/>
      <c r="K29" s="154"/>
      <c r="L29" s="164"/>
      <c r="M29" s="156"/>
      <c r="N29" s="157"/>
      <c r="O29" s="158"/>
      <c r="P29" s="162"/>
      <c r="Q29" s="160"/>
      <c r="R29" s="161"/>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x14ac:dyDescent="0.25">
      <c r="A35" s="107"/>
      <c r="B35" s="107"/>
      <c r="C35" s="107"/>
      <c r="D35" s="107"/>
      <c r="E35" s="107"/>
      <c r="F35" s="107"/>
      <c r="G35" s="107"/>
      <c r="H35" s="107"/>
      <c r="I35" s="107"/>
      <c r="J35" s="107"/>
      <c r="K35" s="107"/>
      <c r="L35" s="107"/>
      <c r="M35" s="107"/>
      <c r="N35" s="107"/>
      <c r="O35" s="107"/>
      <c r="P35" s="107"/>
      <c r="Q35" s="107"/>
      <c r="R35" s="107"/>
    </row>
    <row r="36" spans="1:18" x14ac:dyDescent="0.25">
      <c r="A36" s="107"/>
      <c r="B36" s="107"/>
      <c r="C36" s="107"/>
      <c r="D36" s="107"/>
      <c r="E36" s="107"/>
      <c r="F36" s="107"/>
      <c r="G36" s="107"/>
      <c r="H36" s="107"/>
      <c r="I36" s="107"/>
      <c r="J36" s="107"/>
      <c r="K36" s="107"/>
      <c r="L36" s="107"/>
      <c r="M36" s="107"/>
      <c r="N36" s="107"/>
      <c r="O36" s="107"/>
      <c r="P36" s="107"/>
      <c r="Q36" s="107"/>
      <c r="R36" s="107"/>
    </row>
    <row r="37" spans="1:18" x14ac:dyDescent="0.25">
      <c r="A37" s="107"/>
      <c r="B37" s="107"/>
      <c r="C37" s="107"/>
      <c r="D37" s="107"/>
      <c r="E37" s="107"/>
      <c r="F37" s="107"/>
      <c r="G37" s="107"/>
      <c r="H37" s="107"/>
      <c r="I37" s="107"/>
      <c r="J37" s="107"/>
      <c r="K37" s="107"/>
      <c r="L37" s="107"/>
      <c r="M37" s="107"/>
      <c r="N37" s="107"/>
      <c r="O37" s="107"/>
      <c r="P37" s="107"/>
      <c r="Q37" s="107"/>
      <c r="R37" s="107"/>
    </row>
    <row r="38" spans="1:18" x14ac:dyDescent="0.25">
      <c r="A38" s="107"/>
      <c r="B38" s="107"/>
      <c r="C38" s="107"/>
      <c r="D38" s="107"/>
      <c r="E38" s="107"/>
      <c r="F38" s="107"/>
      <c r="G38" s="107"/>
      <c r="H38" s="107"/>
      <c r="I38" s="107"/>
      <c r="J38" s="107"/>
      <c r="K38" s="107"/>
      <c r="L38" s="107"/>
      <c r="M38" s="107"/>
      <c r="N38" s="107"/>
      <c r="O38" s="107"/>
      <c r="P38" s="107"/>
      <c r="Q38" s="107"/>
      <c r="R38" s="107"/>
    </row>
  </sheetData>
  <sheetProtection algorithmName="SHA-512" hashValue="X5iHLgUkQkdkIt3t70G3pOvjOG9lJ8KaKWZB7s5QJYqvL+5Q6PbCtYeT6XNMaUoWMqfVWwTrn84mTbyTo4K1Nw==" saltValue="OwM/MssE2AHTQ1h/Yyi5R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5C520492-AED3-4B87-99D8-245E0C0D1D69}"/>
    <hyperlink ref="C29" r:id="rId2" xr:uid="{F2E42A80-9191-450B-8ED9-4C6F4AF0E03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E1_ZBe!B10</f>
        <v>Moduł E1/1</v>
      </c>
      <c r="B3" s="314"/>
      <c r="C3" s="314"/>
      <c r="D3" s="318" t="str">
        <f>E1_ZBe!C10</f>
        <v>Biznes w działaniu</v>
      </c>
      <c r="E3" s="319"/>
      <c r="F3" s="319"/>
      <c r="G3" s="319"/>
      <c r="H3" s="319"/>
      <c r="I3" s="320"/>
      <c r="J3" s="3"/>
      <c r="K3" s="3"/>
      <c r="L3" s="4"/>
      <c r="M3" s="4"/>
      <c r="N3" s="4"/>
      <c r="O3" s="4"/>
      <c r="P3" s="4"/>
      <c r="Q3" s="4"/>
      <c r="R3" s="4"/>
    </row>
    <row r="4" spans="1:19" ht="18.75" thickBot="1" x14ac:dyDescent="0.3">
      <c r="A4" s="346" t="s">
        <v>110</v>
      </c>
      <c r="B4" s="346"/>
      <c r="C4" s="346"/>
      <c r="D4" s="315" t="str">
        <f>E1_ZBe!B11</f>
        <v>Kurs 1.1.</v>
      </c>
      <c r="E4" s="316"/>
      <c r="F4" s="316"/>
      <c r="G4" s="316"/>
      <c r="H4" s="316"/>
      <c r="I4" s="317"/>
      <c r="J4" s="3"/>
      <c r="K4" s="3"/>
      <c r="L4" s="4"/>
      <c r="M4" s="4"/>
      <c r="N4" s="4"/>
      <c r="O4" s="4"/>
      <c r="P4" s="4"/>
      <c r="Q4" s="4"/>
      <c r="R4" s="4"/>
    </row>
    <row r="5" spans="1:19" ht="23.25" thickBot="1" x14ac:dyDescent="0.3">
      <c r="A5" s="347" t="s">
        <v>111</v>
      </c>
      <c r="B5" s="347"/>
      <c r="C5" s="347"/>
      <c r="D5" s="348" t="str">
        <f>E1_ZBe!C11</f>
        <v>Projekt Przedsiębiorstwo - warsztat</v>
      </c>
      <c r="E5" s="348"/>
      <c r="F5" s="348"/>
      <c r="G5" s="348"/>
      <c r="H5" s="348"/>
      <c r="I5" s="348"/>
      <c r="J5" s="348"/>
      <c r="K5" s="348"/>
      <c r="L5" s="349" t="s">
        <v>94</v>
      </c>
      <c r="M5" s="349"/>
      <c r="N5" s="44">
        <f>E1_ZBe!D11</f>
        <v>8</v>
      </c>
      <c r="O5" s="349" t="s">
        <v>95</v>
      </c>
      <c r="P5" s="349"/>
      <c r="Q5" s="350" t="str">
        <f>E1_ZBe!F10</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(1)'!G6</f>
        <v>I</v>
      </c>
      <c r="H7" s="170" t="s">
        <v>99</v>
      </c>
      <c r="I7" s="40">
        <f>'M (1)'!I6</f>
        <v>1</v>
      </c>
      <c r="J7" s="253" t="s">
        <v>383</v>
      </c>
      <c r="K7" s="254"/>
      <c r="L7" s="456" t="s">
        <v>100</v>
      </c>
      <c r="M7" s="457"/>
      <c r="N7" s="7" t="s">
        <v>101</v>
      </c>
      <c r="O7" s="375" t="s">
        <v>102</v>
      </c>
      <c r="P7" s="375"/>
      <c r="Q7" s="356" t="s">
        <v>103</v>
      </c>
      <c r="R7" s="356"/>
      <c r="S7" s="45">
        <f>E1_ZBe!G11</f>
        <v>24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562</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297</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t="s">
        <v>301</v>
      </c>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563</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303</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564</v>
      </c>
      <c r="C24" s="494"/>
      <c r="D24" s="494"/>
      <c r="E24" s="494"/>
      <c r="F24" s="494"/>
      <c r="G24" s="494"/>
      <c r="H24" s="494"/>
      <c r="I24" s="494"/>
      <c r="J24" s="494"/>
      <c r="K24" s="494"/>
      <c r="L24" s="494"/>
      <c r="M24" s="495"/>
      <c r="N24" s="496" t="s">
        <v>294</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297</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t="s">
        <v>301</v>
      </c>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t="s">
        <v>300</v>
      </c>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565</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309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566</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313</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314</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t="s">
        <v>317</v>
      </c>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t="s">
        <v>318</v>
      </c>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567</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323</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326</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327</v>
      </c>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t="s">
        <v>328</v>
      </c>
      <c r="O58" s="491"/>
      <c r="P58" s="491"/>
      <c r="Q58" s="491"/>
      <c r="R58" s="491"/>
      <c r="S58" s="492"/>
    </row>
    <row r="59" spans="1:19" ht="15" customHeight="1" x14ac:dyDescent="0.25">
      <c r="A59" s="291"/>
      <c r="B59" s="493" t="s">
        <v>568</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326</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328</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329</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569</v>
      </c>
      <c r="C64" s="494"/>
      <c r="D64" s="494"/>
      <c r="E64" s="494"/>
      <c r="F64" s="494"/>
      <c r="G64" s="494"/>
      <c r="H64" s="494"/>
      <c r="I64" s="494"/>
      <c r="J64" s="494"/>
      <c r="K64" s="494"/>
      <c r="L64" s="494"/>
      <c r="M64" s="495"/>
      <c r="N64" s="496" t="s">
        <v>324</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325</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t="s">
        <v>329</v>
      </c>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E1_ZBe!G11</f>
        <v>24</v>
      </c>
      <c r="H71" s="296"/>
      <c r="I71" s="297"/>
      <c r="J71" s="304"/>
      <c r="K71" s="288" t="s">
        <v>202</v>
      </c>
      <c r="L71" s="275" t="s">
        <v>454</v>
      </c>
      <c r="M71" s="276"/>
      <c r="N71" s="276"/>
      <c r="O71" s="276"/>
      <c r="P71" s="276"/>
      <c r="Q71" s="276"/>
      <c r="R71" s="276"/>
      <c r="S71" s="277"/>
    </row>
    <row r="72" spans="1:19" ht="15" customHeight="1" x14ac:dyDescent="0.25">
      <c r="A72" s="291"/>
      <c r="B72" s="311" t="s">
        <v>123</v>
      </c>
      <c r="C72" s="312"/>
      <c r="D72" s="312"/>
      <c r="E72" s="312"/>
      <c r="F72" s="313"/>
      <c r="G72" s="282">
        <f>SUM(G73:I83)</f>
        <v>24</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155</v>
      </c>
      <c r="M73" s="506"/>
      <c r="N73" s="506"/>
      <c r="O73" s="506"/>
      <c r="P73" s="506"/>
      <c r="Q73" s="506"/>
      <c r="R73" s="506"/>
      <c r="S73" s="507"/>
    </row>
    <row r="74" spans="1:19" ht="15" customHeight="1" x14ac:dyDescent="0.25">
      <c r="A74" s="291"/>
      <c r="B74" s="298" t="s">
        <v>125</v>
      </c>
      <c r="C74" s="299"/>
      <c r="D74" s="299"/>
      <c r="E74" s="299"/>
      <c r="F74" s="300"/>
      <c r="G74" s="305">
        <v>2</v>
      </c>
      <c r="H74" s="306"/>
      <c r="I74" s="307"/>
      <c r="J74" s="304"/>
      <c r="K74" s="289"/>
      <c r="L74" s="505" t="s">
        <v>158</v>
      </c>
      <c r="M74" s="506"/>
      <c r="N74" s="506"/>
      <c r="O74" s="506"/>
      <c r="P74" s="506"/>
      <c r="Q74" s="506"/>
      <c r="R74" s="506"/>
      <c r="S74" s="507"/>
    </row>
    <row r="75" spans="1:19" ht="15" customHeight="1" x14ac:dyDescent="0.25">
      <c r="A75" s="291"/>
      <c r="B75" s="298" t="s">
        <v>126</v>
      </c>
      <c r="C75" s="299"/>
      <c r="D75" s="299"/>
      <c r="E75" s="299"/>
      <c r="F75" s="300"/>
      <c r="G75" s="305">
        <f>E1_ZBe!H11</f>
        <v>12</v>
      </c>
      <c r="H75" s="306"/>
      <c r="I75" s="307"/>
      <c r="J75" s="304"/>
      <c r="K75" s="289"/>
      <c r="L75" s="505" t="s">
        <v>165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178</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t="s">
        <v>181</v>
      </c>
      <c r="M77" s="506"/>
      <c r="N77" s="506"/>
      <c r="O77" s="506"/>
      <c r="P77" s="506"/>
      <c r="Q77" s="506"/>
      <c r="R77" s="506"/>
      <c r="S77" s="507"/>
    </row>
    <row r="78" spans="1:19" ht="15" customHeight="1" x14ac:dyDescent="0.25">
      <c r="A78" s="291"/>
      <c r="B78" s="298" t="s">
        <v>129</v>
      </c>
      <c r="C78" s="299"/>
      <c r="D78" s="299"/>
      <c r="E78" s="299"/>
      <c r="F78" s="300"/>
      <c r="G78" s="305">
        <v>6</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166</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168</v>
      </c>
      <c r="M83" s="506"/>
      <c r="N83" s="506"/>
      <c r="O83" s="506"/>
      <c r="P83" s="506"/>
      <c r="Q83" s="506"/>
      <c r="R83" s="506"/>
      <c r="S83" s="507"/>
    </row>
    <row r="84" spans="1:19" ht="15" customHeight="1" x14ac:dyDescent="0.25">
      <c r="A84" s="291"/>
      <c r="B84" s="272" t="s">
        <v>136</v>
      </c>
      <c r="C84" s="273"/>
      <c r="D84" s="273"/>
      <c r="E84" s="273"/>
      <c r="F84" s="274"/>
      <c r="G84" s="295">
        <f>E1_ZBe!J11</f>
        <v>176</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200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E1_ZBe!E11</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453</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165</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20" customHeight="1" x14ac:dyDescent="0.25">
      <c r="A98" s="329"/>
      <c r="B98" s="514" t="s">
        <v>446</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447</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8" customHeight="1" x14ac:dyDescent="0.25">
      <c r="A102" s="329"/>
      <c r="B102" s="514" t="s">
        <v>448</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qPHaL/xyZ2RfSkNFbzVJqiAyZLr+M12MGt6Gjw/kQcYeQTe53eNyTZ+j0n8DFeMM9YBBpg0JEHP6YTBHXkf6NA==" saltValue="Nyt1zGD/ZwfepzNo/mbsgg=="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O13" r:id="rId1" xr:uid="{83619EFA-0E98-4AA4-8731-A71FFAE349B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Gothic,Pogrubiony"&amp;12&amp;K05-042KARTA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E1_ZBe!B42</f>
        <v>Moduł E1/7</v>
      </c>
      <c r="B3" s="314"/>
      <c r="C3" s="314"/>
      <c r="D3" s="318" t="str">
        <f>E1_ZBe!C42</f>
        <v>Zarządzanie marketingowe</v>
      </c>
      <c r="E3" s="319"/>
      <c r="F3" s="319"/>
      <c r="G3" s="319"/>
      <c r="H3" s="319"/>
      <c r="I3" s="320"/>
      <c r="J3" s="3"/>
      <c r="K3" s="3"/>
      <c r="L3" s="4"/>
      <c r="M3" s="4"/>
      <c r="N3" s="4"/>
      <c r="O3" s="4"/>
      <c r="P3" s="4"/>
      <c r="Q3" s="4"/>
      <c r="R3" s="4"/>
    </row>
    <row r="4" spans="1:19" ht="18.75" thickBot="1" x14ac:dyDescent="0.3">
      <c r="A4" s="346" t="s">
        <v>110</v>
      </c>
      <c r="B4" s="346"/>
      <c r="C4" s="346"/>
      <c r="D4" s="315" t="str">
        <f>E1_ZBe!B43</f>
        <v>Kurs 7.1.</v>
      </c>
      <c r="E4" s="316"/>
      <c r="F4" s="316"/>
      <c r="G4" s="316"/>
      <c r="H4" s="316"/>
      <c r="I4" s="317"/>
      <c r="J4" s="3"/>
      <c r="K4" s="3"/>
      <c r="L4" s="4"/>
      <c r="M4" s="4"/>
      <c r="N4" s="4"/>
      <c r="O4" s="4"/>
      <c r="P4" s="4"/>
      <c r="Q4" s="4"/>
      <c r="R4" s="4"/>
    </row>
    <row r="5" spans="1:19" ht="23.25" thickBot="1" x14ac:dyDescent="0.3">
      <c r="A5" s="347" t="s">
        <v>111</v>
      </c>
      <c r="B5" s="347"/>
      <c r="C5" s="347"/>
      <c r="D5" s="348" t="str">
        <f>E1_ZBe!C43</f>
        <v>Marketing</v>
      </c>
      <c r="E5" s="348"/>
      <c r="F5" s="348"/>
      <c r="G5" s="348"/>
      <c r="H5" s="348"/>
      <c r="I5" s="348"/>
      <c r="J5" s="348"/>
      <c r="K5" s="348"/>
      <c r="L5" s="349" t="s">
        <v>94</v>
      </c>
      <c r="M5" s="349"/>
      <c r="N5" s="44">
        <f>E1_ZBe!D43</f>
        <v>5</v>
      </c>
      <c r="O5" s="349" t="s">
        <v>95</v>
      </c>
      <c r="P5" s="349"/>
      <c r="Q5" s="350" t="str">
        <f>E1_ZBe!F42</f>
        <v>dr J. Osuch</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(7)'!G6</f>
        <v>II</v>
      </c>
      <c r="H7" s="170" t="s">
        <v>99</v>
      </c>
      <c r="I7" s="40">
        <f>'M (7)'!I6</f>
        <v>3</v>
      </c>
      <c r="J7" s="253" t="s">
        <v>383</v>
      </c>
      <c r="K7" s="254"/>
      <c r="L7" s="456" t="s">
        <v>100</v>
      </c>
      <c r="M7" s="457"/>
      <c r="N7" s="7" t="s">
        <v>101</v>
      </c>
      <c r="O7" s="375" t="s">
        <v>102</v>
      </c>
      <c r="P7" s="375"/>
      <c r="Q7" s="356" t="s">
        <v>103</v>
      </c>
      <c r="R7" s="356"/>
      <c r="S7" s="45">
        <f>E1_ZBe!G43</f>
        <v>24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661</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301</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662</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296</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301</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857</v>
      </c>
      <c r="C24" s="494"/>
      <c r="D24" s="494"/>
      <c r="E24" s="494"/>
      <c r="F24" s="494"/>
      <c r="G24" s="494"/>
      <c r="H24" s="494"/>
      <c r="I24" s="494"/>
      <c r="J24" s="494"/>
      <c r="K24" s="494"/>
      <c r="L24" s="494"/>
      <c r="M24" s="495"/>
      <c r="N24" s="496" t="s">
        <v>305</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304</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861</v>
      </c>
      <c r="C29" s="494"/>
      <c r="D29" s="494"/>
      <c r="E29" s="494"/>
      <c r="F29" s="494"/>
      <c r="G29" s="494"/>
      <c r="H29" s="494"/>
      <c r="I29" s="494"/>
      <c r="J29" s="494"/>
      <c r="K29" s="494"/>
      <c r="L29" s="494"/>
      <c r="M29" s="495"/>
      <c r="N29" s="496" t="s">
        <v>295</v>
      </c>
      <c r="O29" s="497"/>
      <c r="P29" s="497"/>
      <c r="Q29" s="497"/>
      <c r="R29" s="497"/>
      <c r="S29" s="498"/>
    </row>
    <row r="30" spans="1:19" ht="15" customHeight="1" x14ac:dyDescent="0.25">
      <c r="A30" s="291"/>
      <c r="B30" s="481"/>
      <c r="C30" s="482"/>
      <c r="D30" s="482"/>
      <c r="E30" s="482"/>
      <c r="F30" s="482"/>
      <c r="G30" s="482"/>
      <c r="H30" s="482"/>
      <c r="I30" s="482"/>
      <c r="J30" s="482"/>
      <c r="K30" s="482"/>
      <c r="L30" s="482"/>
      <c r="M30" s="483"/>
      <c r="N30" s="484" t="s">
        <v>296</v>
      </c>
      <c r="O30" s="485"/>
      <c r="P30" s="485"/>
      <c r="Q30" s="485"/>
      <c r="R30" s="485"/>
      <c r="S30" s="486"/>
    </row>
    <row r="31" spans="1:19" ht="15"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663</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311</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858</v>
      </c>
      <c r="C39" s="494"/>
      <c r="D39" s="494"/>
      <c r="E39" s="494"/>
      <c r="F39" s="494"/>
      <c r="G39" s="494"/>
      <c r="H39" s="494"/>
      <c r="I39" s="494"/>
      <c r="J39" s="494"/>
      <c r="K39" s="494"/>
      <c r="L39" s="494"/>
      <c r="M39" s="495"/>
      <c r="N39" s="496" t="s">
        <v>307</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308</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309</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859</v>
      </c>
      <c r="C44" s="494"/>
      <c r="D44" s="494"/>
      <c r="E44" s="494"/>
      <c r="F44" s="494"/>
      <c r="G44" s="494"/>
      <c r="H44" s="494"/>
      <c r="I44" s="494"/>
      <c r="J44" s="494"/>
      <c r="K44" s="494"/>
      <c r="L44" s="494"/>
      <c r="M44" s="495"/>
      <c r="N44" s="496" t="s">
        <v>310</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313</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320</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860</v>
      </c>
      <c r="C49" s="494"/>
      <c r="D49" s="494"/>
      <c r="E49" s="494"/>
      <c r="F49" s="494"/>
      <c r="G49" s="494"/>
      <c r="H49" s="494"/>
      <c r="I49" s="494"/>
      <c r="J49" s="494"/>
      <c r="K49" s="494"/>
      <c r="L49" s="494"/>
      <c r="M49" s="495"/>
      <c r="N49" s="496" t="s">
        <v>307</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t="s">
        <v>309</v>
      </c>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t="s">
        <v>318</v>
      </c>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t="s">
        <v>317</v>
      </c>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664</v>
      </c>
      <c r="C54" s="482"/>
      <c r="D54" s="482"/>
      <c r="E54" s="482"/>
      <c r="F54" s="482"/>
      <c r="G54" s="482"/>
      <c r="H54" s="482"/>
      <c r="I54" s="482"/>
      <c r="J54" s="482"/>
      <c r="K54" s="482"/>
      <c r="L54" s="482"/>
      <c r="M54" s="483"/>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665</v>
      </c>
      <c r="C59" s="494"/>
      <c r="D59" s="494"/>
      <c r="E59" s="494"/>
      <c r="F59" s="494"/>
      <c r="G59" s="494"/>
      <c r="H59" s="494"/>
      <c r="I59" s="494"/>
      <c r="J59" s="494"/>
      <c r="K59" s="494"/>
      <c r="L59" s="494"/>
      <c r="M59" s="495"/>
      <c r="N59" s="496" t="s">
        <v>321</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323</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327</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666</v>
      </c>
      <c r="C64" s="494"/>
      <c r="D64" s="494"/>
      <c r="E64" s="494"/>
      <c r="F64" s="494"/>
      <c r="G64" s="494"/>
      <c r="H64" s="494"/>
      <c r="I64" s="494"/>
      <c r="J64" s="494"/>
      <c r="K64" s="494"/>
      <c r="L64" s="494"/>
      <c r="M64" s="495"/>
      <c r="N64" s="496" t="s">
        <v>321</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322</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E1_ZBe!G43</f>
        <v>24</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24</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4</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E1_ZBe!H43</f>
        <v>12</v>
      </c>
      <c r="H75" s="306"/>
      <c r="I75" s="307"/>
      <c r="J75" s="304"/>
      <c r="K75" s="289"/>
      <c r="L75" s="505" t="s">
        <v>161</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165</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t="s">
        <v>169</v>
      </c>
      <c r="M77" s="506"/>
      <c r="N77" s="506"/>
      <c r="O77" s="506"/>
      <c r="P77" s="506"/>
      <c r="Q77" s="506"/>
      <c r="R77" s="506"/>
      <c r="S77" s="507"/>
    </row>
    <row r="78" spans="1:19" ht="15" customHeight="1" x14ac:dyDescent="0.25">
      <c r="A78" s="291"/>
      <c r="B78" s="298" t="s">
        <v>129</v>
      </c>
      <c r="C78" s="299"/>
      <c r="D78" s="299"/>
      <c r="E78" s="299"/>
      <c r="F78" s="300"/>
      <c r="G78" s="305">
        <v>4</v>
      </c>
      <c r="H78" s="306"/>
      <c r="I78" s="307"/>
      <c r="J78" s="304"/>
      <c r="K78" s="289"/>
      <c r="L78" s="505" t="s">
        <v>181</v>
      </c>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160</v>
      </c>
      <c r="M83" s="506"/>
      <c r="N83" s="506"/>
      <c r="O83" s="506"/>
      <c r="P83" s="506"/>
      <c r="Q83" s="506"/>
      <c r="R83" s="506"/>
      <c r="S83" s="507"/>
    </row>
    <row r="84" spans="1:19" ht="15" customHeight="1" x14ac:dyDescent="0.25">
      <c r="A84" s="291"/>
      <c r="B84" s="272" t="s">
        <v>136</v>
      </c>
      <c r="C84" s="273"/>
      <c r="D84" s="273"/>
      <c r="E84" s="273"/>
      <c r="F84" s="274"/>
      <c r="G84" s="295">
        <f>E1_ZBe!J43</f>
        <v>101</v>
      </c>
      <c r="H84" s="296"/>
      <c r="I84" s="297"/>
      <c r="J84" s="304"/>
      <c r="K84" s="289"/>
      <c r="L84" s="505" t="s">
        <v>174</v>
      </c>
      <c r="M84" s="506"/>
      <c r="N84" s="506"/>
      <c r="O84" s="506"/>
      <c r="P84" s="506"/>
      <c r="Q84" s="506"/>
      <c r="R84" s="506"/>
      <c r="S84" s="507"/>
    </row>
    <row r="85" spans="1:19" ht="15" customHeight="1" x14ac:dyDescent="0.25">
      <c r="A85" s="291"/>
      <c r="B85" s="292" t="s">
        <v>205</v>
      </c>
      <c r="C85" s="293"/>
      <c r="D85" s="293"/>
      <c r="E85" s="293"/>
      <c r="F85" s="294"/>
      <c r="G85" s="282">
        <f>SUM(G84,G71)</f>
        <v>125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E1_ZBe!E43</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162</v>
      </c>
      <c r="C90" s="509"/>
      <c r="D90" s="509"/>
      <c r="E90" s="510"/>
      <c r="F90" s="511">
        <v>40</v>
      </c>
      <c r="G90" s="512"/>
      <c r="H90" s="512"/>
      <c r="I90" s="513"/>
      <c r="J90" s="340"/>
      <c r="K90" s="344"/>
      <c r="L90" s="279" t="s">
        <v>292</v>
      </c>
      <c r="M90" s="280"/>
      <c r="N90" s="280"/>
      <c r="O90" s="280"/>
      <c r="P90" s="280"/>
      <c r="Q90" s="280"/>
      <c r="R90" s="280"/>
      <c r="S90" s="281"/>
    </row>
    <row r="91" spans="1:19" ht="15" customHeight="1" x14ac:dyDescent="0.25">
      <c r="A91" s="336"/>
      <c r="B91" s="508" t="s">
        <v>165</v>
      </c>
      <c r="C91" s="509"/>
      <c r="D91" s="509"/>
      <c r="E91" s="510"/>
      <c r="F91" s="511">
        <v>40</v>
      </c>
      <c r="G91" s="512"/>
      <c r="H91" s="512"/>
      <c r="I91" s="513"/>
      <c r="J91" s="340"/>
      <c r="K91" s="344"/>
      <c r="L91" s="279" t="s">
        <v>143</v>
      </c>
      <c r="M91" s="280"/>
      <c r="N91" s="280"/>
      <c r="O91" s="280"/>
      <c r="P91" s="280"/>
      <c r="Q91" s="280"/>
      <c r="R91" s="280"/>
      <c r="S91" s="281"/>
    </row>
    <row r="92" spans="1:19" ht="15" customHeight="1" x14ac:dyDescent="0.25">
      <c r="A92" s="336"/>
      <c r="B92" s="508" t="s">
        <v>159</v>
      </c>
      <c r="C92" s="509"/>
      <c r="D92" s="509"/>
      <c r="E92" s="510"/>
      <c r="F92" s="511">
        <v>20</v>
      </c>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47.75" customHeight="1" x14ac:dyDescent="0.25">
      <c r="A98" s="329"/>
      <c r="B98" s="514" t="s">
        <v>509</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510</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5.5" customHeight="1" x14ac:dyDescent="0.25">
      <c r="A102" s="329"/>
      <c r="B102" s="514" t="s">
        <v>511</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zSuSZyEghsHX3S8YQPLPHoOOSiF+FybzRwkRKNKh0PQ4+S63kxICr2H0ACB1wo2QPQZ6WnrVDgIc/EoueOKngQ==" saltValue="nOd4hKUVqXDsUPX34w/c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1" xr:uid="{D1CBC5DB-F88C-46EC-8D9E-65A3C751C72E}"/>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E1_ZBe!B42</f>
        <v>Moduł E1/7</v>
      </c>
      <c r="B3" s="314"/>
      <c r="C3" s="314"/>
      <c r="D3" s="318" t="str">
        <f>E1_ZBe!C42</f>
        <v>Zarządzanie marketingowe</v>
      </c>
      <c r="E3" s="319"/>
      <c r="F3" s="319"/>
      <c r="G3" s="319"/>
      <c r="H3" s="319"/>
      <c r="I3" s="320"/>
      <c r="J3" s="3"/>
      <c r="K3" s="3"/>
      <c r="L3" s="4"/>
      <c r="M3" s="4"/>
      <c r="N3" s="4"/>
      <c r="O3" s="4"/>
      <c r="P3" s="4"/>
      <c r="Q3" s="4"/>
      <c r="R3" s="4"/>
    </row>
    <row r="4" spans="1:19" ht="18.75" thickBot="1" x14ac:dyDescent="0.3">
      <c r="A4" s="346" t="s">
        <v>110</v>
      </c>
      <c r="B4" s="346"/>
      <c r="C4" s="346"/>
      <c r="D4" s="315" t="str">
        <f>E1_ZBe!B44</f>
        <v>Kurs 7.2.</v>
      </c>
      <c r="E4" s="316"/>
      <c r="F4" s="316"/>
      <c r="G4" s="316"/>
      <c r="H4" s="316"/>
      <c r="I4" s="317"/>
      <c r="J4" s="3"/>
      <c r="K4" s="3"/>
      <c r="L4" s="4"/>
      <c r="M4" s="4"/>
      <c r="N4" s="4"/>
      <c r="O4" s="4"/>
      <c r="P4" s="4"/>
      <c r="Q4" s="4"/>
      <c r="R4" s="4"/>
    </row>
    <row r="5" spans="1:19" ht="23.25" thickBot="1" x14ac:dyDescent="0.3">
      <c r="A5" s="347" t="s">
        <v>111</v>
      </c>
      <c r="B5" s="347"/>
      <c r="C5" s="347"/>
      <c r="D5" s="348" t="str">
        <f>E1_ZBe!C44</f>
        <v>Badania rynkowe i marketingowe - warsztat</v>
      </c>
      <c r="E5" s="348"/>
      <c r="F5" s="348"/>
      <c r="G5" s="348"/>
      <c r="H5" s="348"/>
      <c r="I5" s="348"/>
      <c r="J5" s="348"/>
      <c r="K5" s="348"/>
      <c r="L5" s="349" t="s">
        <v>94</v>
      </c>
      <c r="M5" s="349"/>
      <c r="N5" s="44">
        <f>E1_ZBe!D44</f>
        <v>5</v>
      </c>
      <c r="O5" s="349" t="s">
        <v>95</v>
      </c>
      <c r="P5" s="349"/>
      <c r="Q5" s="350" t="str">
        <f>E1_ZBe!F42</f>
        <v>dr J. Osuch</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(7)'!G6</f>
        <v>II</v>
      </c>
      <c r="H7" s="170" t="s">
        <v>99</v>
      </c>
      <c r="I7" s="40">
        <f>'M (7)'!I6</f>
        <v>3</v>
      </c>
      <c r="J7" s="253" t="s">
        <v>383</v>
      </c>
      <c r="K7" s="254"/>
      <c r="L7" s="456" t="s">
        <v>100</v>
      </c>
      <c r="M7" s="457"/>
      <c r="N7" s="7" t="s">
        <v>101</v>
      </c>
      <c r="O7" s="375" t="s">
        <v>102</v>
      </c>
      <c r="P7" s="375"/>
      <c r="Q7" s="356" t="s">
        <v>103</v>
      </c>
      <c r="R7" s="356"/>
      <c r="S7" s="45">
        <f>E1_ZBe!G44</f>
        <v>20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862</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297</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667</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301</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668</v>
      </c>
      <c r="C24" s="494"/>
      <c r="D24" s="494"/>
      <c r="E24" s="494"/>
      <c r="F24" s="494"/>
      <c r="G24" s="494"/>
      <c r="H24" s="494"/>
      <c r="I24" s="494"/>
      <c r="J24" s="494"/>
      <c r="K24" s="494"/>
      <c r="L24" s="494"/>
      <c r="M24" s="495"/>
      <c r="N24" s="496" t="s">
        <v>297</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305</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t="s">
        <v>302</v>
      </c>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669</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670</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314</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157</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671</v>
      </c>
      <c r="C44" s="494"/>
      <c r="D44" s="494"/>
      <c r="E44" s="494"/>
      <c r="F44" s="494"/>
      <c r="G44" s="494"/>
      <c r="H44" s="494"/>
      <c r="I44" s="494"/>
      <c r="J44" s="494"/>
      <c r="K44" s="494"/>
      <c r="L44" s="494"/>
      <c r="M44" s="495"/>
      <c r="N44" s="496" t="s">
        <v>308</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314</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315</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863</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330</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672</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326</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327</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673</v>
      </c>
      <c r="C64" s="494"/>
      <c r="D64" s="494"/>
      <c r="E64" s="494"/>
      <c r="F64" s="494"/>
      <c r="G64" s="494"/>
      <c r="H64" s="494"/>
      <c r="I64" s="494"/>
      <c r="J64" s="494"/>
      <c r="K64" s="494"/>
      <c r="L64" s="494"/>
      <c r="M64" s="495"/>
      <c r="N64" s="496" t="s">
        <v>321</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322</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t="s">
        <v>327</v>
      </c>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E1_ZBe!G44</f>
        <v>20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20</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4</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E1_ZBe!H44</f>
        <v>10</v>
      </c>
      <c r="H75" s="306"/>
      <c r="I75" s="307"/>
      <c r="J75" s="304"/>
      <c r="K75" s="289"/>
      <c r="L75" s="505" t="s">
        <v>164</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178</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t="s">
        <v>181</v>
      </c>
      <c r="M77" s="506"/>
      <c r="N77" s="506"/>
      <c r="O77" s="506"/>
      <c r="P77" s="506"/>
      <c r="Q77" s="506"/>
      <c r="R77" s="506"/>
      <c r="S77" s="507"/>
    </row>
    <row r="78" spans="1:19" ht="15" customHeight="1" x14ac:dyDescent="0.25">
      <c r="A78" s="291"/>
      <c r="B78" s="298" t="s">
        <v>129</v>
      </c>
      <c r="C78" s="299"/>
      <c r="D78" s="299"/>
      <c r="E78" s="299"/>
      <c r="F78" s="300"/>
      <c r="G78" s="305">
        <v>4</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166</v>
      </c>
      <c r="M83" s="506"/>
      <c r="N83" s="506"/>
      <c r="O83" s="506"/>
      <c r="P83" s="506"/>
      <c r="Q83" s="506"/>
      <c r="R83" s="506"/>
      <c r="S83" s="507"/>
    </row>
    <row r="84" spans="1:19" ht="15" customHeight="1" x14ac:dyDescent="0.25">
      <c r="A84" s="291"/>
      <c r="B84" s="272" t="s">
        <v>136</v>
      </c>
      <c r="C84" s="273"/>
      <c r="D84" s="273"/>
      <c r="E84" s="273"/>
      <c r="F84" s="274"/>
      <c r="G84" s="295">
        <f>E1_ZBe!J44</f>
        <v>105</v>
      </c>
      <c r="H84" s="296"/>
      <c r="I84" s="297"/>
      <c r="J84" s="304"/>
      <c r="K84" s="289"/>
      <c r="L84" s="505" t="s">
        <v>177</v>
      </c>
      <c r="M84" s="506"/>
      <c r="N84" s="506"/>
      <c r="O84" s="506"/>
      <c r="P84" s="506"/>
      <c r="Q84" s="506"/>
      <c r="R84" s="506"/>
      <c r="S84" s="507"/>
    </row>
    <row r="85" spans="1:19" ht="15" customHeight="1" x14ac:dyDescent="0.25">
      <c r="A85" s="291"/>
      <c r="B85" s="292" t="s">
        <v>205</v>
      </c>
      <c r="C85" s="293"/>
      <c r="D85" s="293"/>
      <c r="E85" s="293"/>
      <c r="F85" s="294"/>
      <c r="G85" s="282">
        <f>SUM(G84,G71)</f>
        <v>125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E1_ZBe!E44</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196</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159</v>
      </c>
      <c r="C91" s="509"/>
      <c r="D91" s="509"/>
      <c r="E91" s="510"/>
      <c r="F91" s="511">
        <v>50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62.75" customHeight="1" x14ac:dyDescent="0.25">
      <c r="A98" s="329"/>
      <c r="B98" s="514" t="s">
        <v>512</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61.5" customHeight="1" x14ac:dyDescent="0.25">
      <c r="A100" s="329"/>
      <c r="B100" s="514" t="s">
        <v>513</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9.5" customHeight="1" x14ac:dyDescent="0.25">
      <c r="A102" s="329"/>
      <c r="B102" s="514" t="s">
        <v>514</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CfEiPZtF0D5eq4oRxdNE8pwanIch8mE2KvUeHldCO13rCpQTs+VD1xWnqiM1n5TylbNYQvohrTc5PxDpCLiR8Q==" saltValue="f3lfa9Y3Imx7V+lAQT2Jo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1" xr:uid="{0AFE72CE-9B1B-4F23-B121-98F0BE9460F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1"/>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E1_ZBe!B46</f>
        <v>Moduł E1/8</v>
      </c>
      <c r="D3" s="271"/>
      <c r="E3" s="271"/>
      <c r="F3" s="243"/>
      <c r="G3" s="3"/>
      <c r="H3" s="3"/>
      <c r="I3" s="3"/>
      <c r="J3" s="3"/>
      <c r="K3" s="3"/>
      <c r="L3" s="4"/>
      <c r="M3" s="4"/>
      <c r="N3" s="4"/>
      <c r="O3" s="4"/>
      <c r="P3" s="4"/>
      <c r="Q3" s="4"/>
    </row>
    <row r="4" spans="1:19" s="443" customFormat="1" ht="39.75" customHeight="1" thickBot="1" x14ac:dyDescent="0.3">
      <c r="A4" s="251" t="s">
        <v>93</v>
      </c>
      <c r="B4" s="251"/>
      <c r="C4" s="261" t="str">
        <f>E1_ZBe!C46</f>
        <v>Finanse i rachunkowość</v>
      </c>
      <c r="D4" s="262"/>
      <c r="E4" s="262"/>
      <c r="F4" s="262"/>
      <c r="G4" s="262"/>
      <c r="H4" s="262"/>
      <c r="I4" s="262"/>
      <c r="J4" s="263"/>
      <c r="K4" s="266" t="s">
        <v>94</v>
      </c>
      <c r="L4" s="266"/>
      <c r="M4" s="171">
        <f>E1_ZBe!D46</f>
        <v>18</v>
      </c>
      <c r="N4" s="264" t="s">
        <v>95</v>
      </c>
      <c r="O4" s="265"/>
      <c r="P4" s="258" t="str">
        <f>E1_ZBe!F46</f>
        <v>dr D. Majewska-Bielecka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345</v>
      </c>
      <c r="H6" s="166" t="s">
        <v>99</v>
      </c>
      <c r="I6" s="40">
        <v>4</v>
      </c>
      <c r="J6" s="7" t="s">
        <v>290</v>
      </c>
      <c r="K6" s="445" t="s">
        <v>100</v>
      </c>
      <c r="L6" s="445"/>
      <c r="M6" s="252" t="s">
        <v>101</v>
      </c>
      <c r="N6" s="252"/>
      <c r="O6" s="171" t="s">
        <v>102</v>
      </c>
      <c r="P6" s="253" t="s">
        <v>103</v>
      </c>
      <c r="Q6" s="254"/>
      <c r="R6" s="171">
        <f>E1_ZBe!G46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430</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516</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85.25" customHeight="1" thickBot="1" x14ac:dyDescent="0.3">
      <c r="A22" s="453" t="s">
        <v>515</v>
      </c>
      <c r="B22" s="454"/>
      <c r="C22" s="454"/>
      <c r="D22" s="454"/>
      <c r="E22" s="454"/>
      <c r="F22" s="454" t="s">
        <v>431</v>
      </c>
      <c r="G22" s="454"/>
      <c r="H22" s="454"/>
      <c r="I22" s="454"/>
      <c r="J22" s="454"/>
      <c r="K22" s="454"/>
      <c r="L22" s="454" t="s">
        <v>432</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E1_ZBe!B46</f>
        <v>Moduł E1/8</v>
      </c>
      <c r="C26" s="191"/>
      <c r="D26" s="33" t="str">
        <f>E1_ZBe!B47</f>
        <v>Kurs 8.1.</v>
      </c>
      <c r="E26" s="106" t="str">
        <f>E1_ZBe!B46</f>
        <v>Moduł E1/8</v>
      </c>
      <c r="F26" s="198" t="str">
        <f>E1_ZBe!B48</f>
        <v>Kurs 8.2.</v>
      </c>
      <c r="G26" s="199"/>
      <c r="H26" s="206" t="str">
        <f>E1_ZBe!B46</f>
        <v>Moduł E1/8</v>
      </c>
      <c r="I26" s="207"/>
      <c r="J26" s="34" t="str">
        <f>E1_ZBe!B49</f>
        <v>Kurs 8.3.</v>
      </c>
      <c r="K26" s="214" t="str">
        <f>E1_ZBe!B46</f>
        <v>Moduł E1/8</v>
      </c>
      <c r="L26" s="215"/>
      <c r="M26" s="214" t="str">
        <f>E1_ZBe!B50</f>
        <v>Kurs 8.4.</v>
      </c>
      <c r="N26" s="215"/>
      <c r="O26" s="216"/>
      <c r="P26" s="217"/>
      <c r="Q26" s="216"/>
      <c r="R26" s="218"/>
    </row>
    <row r="27" spans="1:19" s="107" customFormat="1" ht="59.25" customHeight="1" x14ac:dyDescent="0.25">
      <c r="A27" s="131" t="s">
        <v>111</v>
      </c>
      <c r="B27" s="358" t="str">
        <f>E1_ZBe!C47</f>
        <v>Rachunkowość</v>
      </c>
      <c r="C27" s="359"/>
      <c r="D27" s="360"/>
      <c r="E27" s="361" t="str">
        <f>E1_ZBe!C48</f>
        <v>Finanse przedsiębiorstw</v>
      </c>
      <c r="F27" s="362"/>
      <c r="G27" s="363"/>
      <c r="H27" s="364" t="str">
        <f>E1_ZBe!C49</f>
        <v xml:space="preserve">Analiza finansowa - warsztaty </v>
      </c>
      <c r="I27" s="365"/>
      <c r="J27" s="366"/>
      <c r="K27" s="367" t="str">
        <f>E1_ZBe!C50</f>
        <v>Strategie podatkowe</v>
      </c>
      <c r="L27" s="368"/>
      <c r="M27" s="368"/>
      <c r="N27" s="369"/>
      <c r="O27" s="370"/>
      <c r="P27" s="371"/>
      <c r="Q27" s="371"/>
      <c r="R27" s="372"/>
    </row>
    <row r="28" spans="1:19" s="107" customFormat="1" ht="30" customHeight="1" thickBot="1" x14ac:dyDescent="0.3">
      <c r="A28" s="39" t="s">
        <v>112</v>
      </c>
      <c r="B28" s="192">
        <f>E1_ZBe!D47</f>
        <v>6</v>
      </c>
      <c r="C28" s="193"/>
      <c r="D28" s="194"/>
      <c r="E28" s="203">
        <f>E1_ZBe!D48</f>
        <v>6</v>
      </c>
      <c r="F28" s="204"/>
      <c r="G28" s="205"/>
      <c r="H28" s="211">
        <f>E1_ZBe!D49</f>
        <v>4</v>
      </c>
      <c r="I28" s="212"/>
      <c r="J28" s="213"/>
      <c r="K28" s="244">
        <f>E1_ZBe!D50</f>
        <v>2</v>
      </c>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55" t="s">
        <v>466</v>
      </c>
      <c r="M29" s="156"/>
      <c r="N29" s="157"/>
      <c r="O29" s="158"/>
      <c r="P29" s="162"/>
      <c r="Q29" s="160"/>
      <c r="R29" s="161"/>
    </row>
    <row r="30" spans="1:19" x14ac:dyDescent="0.25">
      <c r="A30" s="107"/>
      <c r="B30" s="107"/>
      <c r="C30" s="107"/>
      <c r="D30" s="107"/>
      <c r="E30" s="107"/>
      <c r="F30" s="107"/>
      <c r="G30" s="107"/>
      <c r="H30" s="107"/>
      <c r="I30" s="107"/>
      <c r="J30" s="107"/>
      <c r="K30" s="107"/>
      <c r="L30" s="107"/>
      <c r="M30" s="107"/>
      <c r="N30" s="107"/>
      <c r="O30" s="107"/>
      <c r="P30" s="107"/>
      <c r="Q30" s="107"/>
      <c r="R30" s="107"/>
    </row>
    <row r="31" spans="1:19" x14ac:dyDescent="0.25">
      <c r="A31" s="107"/>
      <c r="B31" s="107"/>
      <c r="C31" s="107"/>
      <c r="D31" s="107"/>
      <c r="E31" s="107"/>
      <c r="F31" s="107"/>
      <c r="G31" s="107"/>
      <c r="H31" s="107"/>
      <c r="I31" s="107"/>
      <c r="J31" s="107"/>
      <c r="K31" s="107"/>
      <c r="L31" s="107"/>
      <c r="M31" s="107"/>
      <c r="N31" s="107"/>
      <c r="O31" s="107"/>
      <c r="P31" s="107"/>
      <c r="Q31" s="107"/>
      <c r="R31" s="107"/>
    </row>
  </sheetData>
  <sheetProtection algorithmName="SHA-512" hashValue="+IzzThxQL+e+ItdTK1O87NznqkGTEXa3zmZIefNaIVwjcXZkp9wMctQjHhZtZjhkEdhrbci0brIgdGgT81B6Aw==" saltValue="xOCQN7t9SSbHtgJY3PGNZ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09281B2B-BFDF-41A3-8D9B-3AC5CAE8FDF2}"/>
    <hyperlink ref="L29" r:id="rId2" xr:uid="{733C30DE-F9F8-4C6B-A316-0AD239B4D72B}"/>
    <hyperlink ref="C29" r:id="rId3" xr:uid="{38DD0001-7E5C-46F7-A52C-664D0D21C86D}"/>
    <hyperlink ref="I29" r:id="rId4"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E1_ZBe!B46</f>
        <v>Moduł E1/8</v>
      </c>
      <c r="B3" s="314"/>
      <c r="C3" s="314"/>
      <c r="D3" s="318" t="str">
        <f>E1_ZBe!C46</f>
        <v>Finanse i rachunkowość</v>
      </c>
      <c r="E3" s="319"/>
      <c r="F3" s="319"/>
      <c r="G3" s="319"/>
      <c r="H3" s="319"/>
      <c r="I3" s="320"/>
      <c r="J3" s="3"/>
      <c r="K3" s="3"/>
      <c r="L3" s="4"/>
      <c r="M3" s="4"/>
      <c r="N3" s="4"/>
      <c r="O3" s="4"/>
      <c r="P3" s="4"/>
      <c r="Q3" s="4"/>
      <c r="R3" s="4"/>
    </row>
    <row r="4" spans="1:19" ht="18.75" thickBot="1" x14ac:dyDescent="0.3">
      <c r="A4" s="346" t="s">
        <v>110</v>
      </c>
      <c r="B4" s="346"/>
      <c r="C4" s="346"/>
      <c r="D4" s="315" t="str">
        <f>E1_ZBe!B47</f>
        <v>Kurs 8.1.</v>
      </c>
      <c r="E4" s="316"/>
      <c r="F4" s="316"/>
      <c r="G4" s="316"/>
      <c r="H4" s="316"/>
      <c r="I4" s="317"/>
      <c r="J4" s="3"/>
      <c r="K4" s="3"/>
      <c r="L4" s="4"/>
      <c r="M4" s="4"/>
      <c r="N4" s="4"/>
      <c r="O4" s="4"/>
      <c r="P4" s="4"/>
      <c r="Q4" s="4"/>
      <c r="R4" s="4"/>
    </row>
    <row r="5" spans="1:19" ht="23.25" thickBot="1" x14ac:dyDescent="0.3">
      <c r="A5" s="347" t="s">
        <v>111</v>
      </c>
      <c r="B5" s="347"/>
      <c r="C5" s="347"/>
      <c r="D5" s="348" t="str">
        <f>E1_ZBe!C47</f>
        <v>Rachunkowość</v>
      </c>
      <c r="E5" s="348"/>
      <c r="F5" s="348"/>
      <c r="G5" s="348"/>
      <c r="H5" s="348"/>
      <c r="I5" s="348"/>
      <c r="J5" s="348"/>
      <c r="K5" s="348"/>
      <c r="L5" s="349" t="s">
        <v>94</v>
      </c>
      <c r="M5" s="349"/>
      <c r="N5" s="44">
        <f>E1_ZBe!D47</f>
        <v>6</v>
      </c>
      <c r="O5" s="349" t="s">
        <v>95</v>
      </c>
      <c r="P5" s="349"/>
      <c r="Q5" s="375" t="str">
        <f>E1_ZBe!F46</f>
        <v>dr D. Majewska-Bielecka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(8)'!G6</f>
        <v>II</v>
      </c>
      <c r="H7" s="170" t="s">
        <v>99</v>
      </c>
      <c r="I7" s="40">
        <f>'M (8)'!I6</f>
        <v>4</v>
      </c>
      <c r="J7" s="253" t="s">
        <v>383</v>
      </c>
      <c r="K7" s="254"/>
      <c r="L7" s="456" t="s">
        <v>100</v>
      </c>
      <c r="M7" s="457"/>
      <c r="N7" s="7" t="s">
        <v>101</v>
      </c>
      <c r="O7" s="375" t="s">
        <v>102</v>
      </c>
      <c r="P7" s="375"/>
      <c r="Q7" s="356" t="s">
        <v>103</v>
      </c>
      <c r="R7" s="356"/>
      <c r="S7" s="45">
        <f>E1_ZBe!G47</f>
        <v>26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674</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300</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675</v>
      </c>
      <c r="C19" s="494"/>
      <c r="D19" s="494"/>
      <c r="E19" s="494"/>
      <c r="F19" s="494"/>
      <c r="G19" s="494"/>
      <c r="H19" s="494"/>
      <c r="I19" s="494"/>
      <c r="J19" s="494"/>
      <c r="K19" s="494"/>
      <c r="L19" s="494"/>
      <c r="M19" s="495"/>
      <c r="N19" s="496" t="s">
        <v>302</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676</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677</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319</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678</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330</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331</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E1_ZBe!G47</f>
        <v>26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26</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6</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E1_ZBe!H47</f>
        <v>14</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174</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177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157</v>
      </c>
      <c r="M83" s="506"/>
      <c r="N83" s="506"/>
      <c r="O83" s="506"/>
      <c r="P83" s="506"/>
      <c r="Q83" s="506"/>
      <c r="R83" s="506"/>
      <c r="S83" s="507"/>
    </row>
    <row r="84" spans="1:19" ht="15" customHeight="1" x14ac:dyDescent="0.25">
      <c r="A84" s="291"/>
      <c r="B84" s="272" t="s">
        <v>136</v>
      </c>
      <c r="C84" s="273"/>
      <c r="D84" s="273"/>
      <c r="E84" s="273"/>
      <c r="F84" s="274"/>
      <c r="G84" s="295">
        <f>E1_ZBe!J47</f>
        <v>124</v>
      </c>
      <c r="H84" s="296"/>
      <c r="I84" s="297"/>
      <c r="J84" s="304"/>
      <c r="K84" s="289"/>
      <c r="L84" s="505" t="s">
        <v>150</v>
      </c>
      <c r="M84" s="506"/>
      <c r="N84" s="506"/>
      <c r="O84" s="506"/>
      <c r="P84" s="506"/>
      <c r="Q84" s="506"/>
      <c r="R84" s="506"/>
      <c r="S84" s="507"/>
    </row>
    <row r="85" spans="1:19" ht="15" customHeight="1" x14ac:dyDescent="0.25">
      <c r="A85" s="291"/>
      <c r="B85" s="292" t="s">
        <v>205</v>
      </c>
      <c r="C85" s="293"/>
      <c r="D85" s="293"/>
      <c r="E85" s="293"/>
      <c r="F85" s="294"/>
      <c r="G85" s="282">
        <f>SUM(G84,G71)</f>
        <v>150</v>
      </c>
      <c r="H85" s="283"/>
      <c r="I85" s="284"/>
      <c r="J85" s="328"/>
      <c r="K85" s="290"/>
      <c r="L85" s="505" t="s">
        <v>168</v>
      </c>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E1_ZBe!E47</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90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10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12.5" customHeight="1" x14ac:dyDescent="0.25">
      <c r="A98" s="329"/>
      <c r="B98" s="514" t="s">
        <v>517</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518</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3.75" customHeight="1" x14ac:dyDescent="0.25">
      <c r="A102" s="329"/>
      <c r="B102" s="514" t="s">
        <v>519</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cNi7zx4DSkDL2KmXJ0fKFcIic1ZEm1ayG8v9joRImcUjMGV01HJOyQztVmWfGUxDIgb4htIKLvoLD0/NS+2QAg==" saltValue="5SvmlfeLwDjXZMu4Nw28k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1" xr:uid="{C5DB9524-535A-4598-AFD9-A44F6AE42AB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E1_ZBe!B46</f>
        <v>Moduł E1/8</v>
      </c>
      <c r="B3" s="314"/>
      <c r="C3" s="314"/>
      <c r="D3" s="318" t="str">
        <f>E1_ZBe!C46</f>
        <v>Finanse i rachunkowość</v>
      </c>
      <c r="E3" s="319"/>
      <c r="F3" s="319"/>
      <c r="G3" s="319"/>
      <c r="H3" s="319"/>
      <c r="I3" s="320"/>
      <c r="J3" s="3"/>
      <c r="K3" s="3"/>
      <c r="L3" s="4"/>
      <c r="M3" s="4"/>
      <c r="N3" s="4"/>
      <c r="O3" s="4"/>
      <c r="P3" s="4"/>
      <c r="Q3" s="4"/>
      <c r="R3" s="4"/>
    </row>
    <row r="4" spans="1:19" ht="18.75" thickBot="1" x14ac:dyDescent="0.3">
      <c r="A4" s="346" t="s">
        <v>110</v>
      </c>
      <c r="B4" s="346"/>
      <c r="C4" s="346"/>
      <c r="D4" s="315" t="str">
        <f>E1_ZBe!B48</f>
        <v>Kurs 8.2.</v>
      </c>
      <c r="E4" s="316"/>
      <c r="F4" s="316"/>
      <c r="G4" s="316"/>
      <c r="H4" s="316"/>
      <c r="I4" s="317"/>
      <c r="J4" s="3"/>
      <c r="K4" s="3"/>
      <c r="L4" s="4"/>
      <c r="M4" s="4"/>
      <c r="N4" s="4"/>
      <c r="O4" s="4"/>
      <c r="P4" s="4"/>
      <c r="Q4" s="4"/>
      <c r="R4" s="4"/>
    </row>
    <row r="5" spans="1:19" ht="23.25" thickBot="1" x14ac:dyDescent="0.3">
      <c r="A5" s="347" t="s">
        <v>111</v>
      </c>
      <c r="B5" s="347"/>
      <c r="C5" s="347"/>
      <c r="D5" s="348" t="str">
        <f>E1_ZBe!C48</f>
        <v>Finanse przedsiębiorstw</v>
      </c>
      <c r="E5" s="348"/>
      <c r="F5" s="348"/>
      <c r="G5" s="348"/>
      <c r="H5" s="348"/>
      <c r="I5" s="348"/>
      <c r="J5" s="348"/>
      <c r="K5" s="348"/>
      <c r="L5" s="349" t="s">
        <v>94</v>
      </c>
      <c r="M5" s="349"/>
      <c r="N5" s="44">
        <f>E1_ZBe!D48</f>
        <v>6</v>
      </c>
      <c r="O5" s="349" t="s">
        <v>95</v>
      </c>
      <c r="P5" s="349"/>
      <c r="Q5" s="375" t="str">
        <f>E1_ZBe!F46</f>
        <v>dr D. Majewska-Bielecka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(8)'!G6</f>
        <v>II</v>
      </c>
      <c r="H7" s="170" t="s">
        <v>99</v>
      </c>
      <c r="I7" s="40">
        <f>'M (8)'!I6</f>
        <v>4</v>
      </c>
      <c r="J7" s="253" t="s">
        <v>383</v>
      </c>
      <c r="K7" s="254"/>
      <c r="L7" s="456" t="s">
        <v>100</v>
      </c>
      <c r="M7" s="457"/>
      <c r="N7" s="7" t="s">
        <v>101</v>
      </c>
      <c r="O7" s="375" t="s">
        <v>102</v>
      </c>
      <c r="P7" s="375"/>
      <c r="Q7" s="356" t="s">
        <v>103</v>
      </c>
      <c r="R7" s="356"/>
      <c r="S7" s="45">
        <f>E1_ZBe!G48</f>
        <v>26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819</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679</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300</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680</v>
      </c>
      <c r="C24" s="494"/>
      <c r="D24" s="494"/>
      <c r="E24" s="494"/>
      <c r="F24" s="494"/>
      <c r="G24" s="494"/>
      <c r="H24" s="494"/>
      <c r="I24" s="494"/>
      <c r="J24" s="494"/>
      <c r="K24" s="494"/>
      <c r="L24" s="494"/>
      <c r="M24" s="495"/>
      <c r="N24" s="496" t="s">
        <v>294</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297</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681</v>
      </c>
      <c r="C29" s="494"/>
      <c r="D29" s="494"/>
      <c r="E29" s="494"/>
      <c r="F29" s="494"/>
      <c r="G29" s="494"/>
      <c r="H29" s="494"/>
      <c r="I29" s="494"/>
      <c r="J29" s="494"/>
      <c r="K29" s="494"/>
      <c r="L29" s="494"/>
      <c r="M29" s="495"/>
      <c r="N29" s="496" t="s">
        <v>294</v>
      </c>
      <c r="O29" s="497"/>
      <c r="P29" s="497"/>
      <c r="Q29" s="497"/>
      <c r="R29" s="497"/>
      <c r="S29" s="498"/>
    </row>
    <row r="30" spans="1:19" ht="15" customHeight="1" x14ac:dyDescent="0.25">
      <c r="A30" s="291"/>
      <c r="B30" s="481"/>
      <c r="C30" s="482"/>
      <c r="D30" s="482"/>
      <c r="E30" s="482"/>
      <c r="F30" s="482"/>
      <c r="G30" s="482"/>
      <c r="H30" s="482"/>
      <c r="I30" s="482"/>
      <c r="J30" s="482"/>
      <c r="K30" s="482"/>
      <c r="L30" s="482"/>
      <c r="M30" s="483"/>
      <c r="N30" s="484" t="s">
        <v>297</v>
      </c>
      <c r="O30" s="485"/>
      <c r="P30" s="485"/>
      <c r="Q30" s="485"/>
      <c r="R30" s="485"/>
      <c r="S30" s="486"/>
    </row>
    <row r="31" spans="1:19" ht="15"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682</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683</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309</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319</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684</v>
      </c>
      <c r="C44" s="494"/>
      <c r="D44" s="494"/>
      <c r="E44" s="494"/>
      <c r="F44" s="494"/>
      <c r="G44" s="494"/>
      <c r="H44" s="494"/>
      <c r="I44" s="494"/>
      <c r="J44" s="494"/>
      <c r="K44" s="494"/>
      <c r="L44" s="494"/>
      <c r="M44" s="495"/>
      <c r="N44" s="496" t="s">
        <v>308</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309</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319</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685</v>
      </c>
      <c r="C49" s="494"/>
      <c r="D49" s="494"/>
      <c r="E49" s="494"/>
      <c r="F49" s="494"/>
      <c r="G49" s="494"/>
      <c r="H49" s="494"/>
      <c r="I49" s="494"/>
      <c r="J49" s="494"/>
      <c r="K49" s="494"/>
      <c r="L49" s="494"/>
      <c r="M49" s="495"/>
      <c r="N49" s="496" t="s">
        <v>308</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t="s">
        <v>309</v>
      </c>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t="s">
        <v>319</v>
      </c>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6" t="s">
        <v>476</v>
      </c>
      <c r="B54" s="493" t="s">
        <v>686</v>
      </c>
      <c r="C54" s="494"/>
      <c r="D54" s="494"/>
      <c r="E54" s="494"/>
      <c r="F54" s="494"/>
      <c r="G54" s="494"/>
      <c r="H54" s="494"/>
      <c r="I54" s="494"/>
      <c r="J54" s="494"/>
      <c r="K54" s="494"/>
      <c r="L54" s="494"/>
      <c r="M54" s="495"/>
      <c r="N54" s="478" t="s">
        <v>322</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328</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329</v>
      </c>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576</v>
      </c>
      <c r="C59" s="494"/>
      <c r="D59" s="494"/>
      <c r="E59" s="494"/>
      <c r="F59" s="494"/>
      <c r="G59" s="494"/>
      <c r="H59" s="494"/>
      <c r="I59" s="494"/>
      <c r="J59" s="494"/>
      <c r="K59" s="494"/>
      <c r="L59" s="494"/>
      <c r="M59" s="495"/>
      <c r="N59" s="496" t="s">
        <v>321</v>
      </c>
      <c r="O59" s="497"/>
      <c r="P59" s="497"/>
      <c r="Q59" s="497"/>
      <c r="R59" s="497"/>
      <c r="S59" s="498"/>
    </row>
    <row r="60" spans="1:19" x14ac:dyDescent="0.25">
      <c r="A60" s="291"/>
      <c r="B60" s="481"/>
      <c r="C60" s="482"/>
      <c r="D60" s="482"/>
      <c r="E60" s="482"/>
      <c r="F60" s="482"/>
      <c r="G60" s="482"/>
      <c r="H60" s="482"/>
      <c r="I60" s="482"/>
      <c r="J60" s="482"/>
      <c r="K60" s="482"/>
      <c r="L60" s="482"/>
      <c r="M60" s="483"/>
      <c r="N60" s="484" t="s">
        <v>327</v>
      </c>
      <c r="O60" s="485"/>
      <c r="P60" s="485"/>
      <c r="Q60" s="485"/>
      <c r="R60" s="485"/>
      <c r="S60" s="486"/>
    </row>
    <row r="61" spans="1:19" x14ac:dyDescent="0.25">
      <c r="A61" s="291"/>
      <c r="B61" s="481"/>
      <c r="C61" s="482"/>
      <c r="D61" s="482"/>
      <c r="E61" s="482"/>
      <c r="F61" s="482"/>
      <c r="G61" s="482"/>
      <c r="H61" s="482"/>
      <c r="I61" s="482"/>
      <c r="J61" s="482"/>
      <c r="K61" s="482"/>
      <c r="L61" s="482"/>
      <c r="M61" s="483"/>
      <c r="N61" s="484" t="s">
        <v>328</v>
      </c>
      <c r="O61" s="485"/>
      <c r="P61" s="485"/>
      <c r="Q61" s="485"/>
      <c r="R61" s="485"/>
      <c r="S61" s="486"/>
    </row>
    <row r="62" spans="1:19" x14ac:dyDescent="0.25">
      <c r="A62" s="291"/>
      <c r="B62" s="481"/>
      <c r="C62" s="482"/>
      <c r="D62" s="482"/>
      <c r="E62" s="482"/>
      <c r="F62" s="482"/>
      <c r="G62" s="482"/>
      <c r="H62" s="482"/>
      <c r="I62" s="482"/>
      <c r="J62" s="482"/>
      <c r="K62" s="482"/>
      <c r="L62" s="482"/>
      <c r="M62" s="483"/>
      <c r="N62" s="484"/>
      <c r="O62" s="485"/>
      <c r="P62" s="485"/>
      <c r="Q62" s="485"/>
      <c r="R62" s="485"/>
      <c r="S62" s="486"/>
    </row>
    <row r="63" spans="1:19"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E1_ZBe!G48</f>
        <v>26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26</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161</v>
      </c>
      <c r="M73" s="506"/>
      <c r="N73" s="506"/>
      <c r="O73" s="506"/>
      <c r="P73" s="506"/>
      <c r="Q73" s="506"/>
      <c r="R73" s="506"/>
      <c r="S73" s="507"/>
    </row>
    <row r="74" spans="1:19" ht="15" customHeight="1" x14ac:dyDescent="0.25">
      <c r="A74" s="291"/>
      <c r="B74" s="298" t="s">
        <v>125</v>
      </c>
      <c r="C74" s="299"/>
      <c r="D74" s="299"/>
      <c r="E74" s="299"/>
      <c r="F74" s="300"/>
      <c r="G74" s="305">
        <v>6</v>
      </c>
      <c r="H74" s="306"/>
      <c r="I74" s="307"/>
      <c r="J74" s="304"/>
      <c r="K74" s="289"/>
      <c r="L74" s="505" t="s">
        <v>158</v>
      </c>
      <c r="M74" s="506"/>
      <c r="N74" s="506"/>
      <c r="O74" s="506"/>
      <c r="P74" s="506"/>
      <c r="Q74" s="506"/>
      <c r="R74" s="506"/>
      <c r="S74" s="507"/>
    </row>
    <row r="75" spans="1:19" ht="15" customHeight="1" x14ac:dyDescent="0.25">
      <c r="A75" s="291"/>
      <c r="B75" s="298" t="s">
        <v>126</v>
      </c>
      <c r="C75" s="299"/>
      <c r="D75" s="299"/>
      <c r="E75" s="299"/>
      <c r="F75" s="300"/>
      <c r="G75" s="305">
        <f>E1_ZBe!H48</f>
        <v>14</v>
      </c>
      <c r="H75" s="306"/>
      <c r="I75" s="307"/>
      <c r="J75" s="304"/>
      <c r="K75" s="289"/>
      <c r="L75" s="505" t="s">
        <v>155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168</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157</v>
      </c>
      <c r="M83" s="506"/>
      <c r="N83" s="506"/>
      <c r="O83" s="506"/>
      <c r="P83" s="506"/>
      <c r="Q83" s="506"/>
      <c r="R83" s="506"/>
      <c r="S83" s="507"/>
    </row>
    <row r="84" spans="1:19" ht="15" customHeight="1" x14ac:dyDescent="0.25">
      <c r="A84" s="291"/>
      <c r="B84" s="272" t="s">
        <v>136</v>
      </c>
      <c r="C84" s="273"/>
      <c r="D84" s="273"/>
      <c r="E84" s="273"/>
      <c r="F84" s="274"/>
      <c r="G84" s="295">
        <f>E1_ZBe!J48</f>
        <v>124</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150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E1_ZBe!E48</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90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10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38" customHeight="1" x14ac:dyDescent="0.25">
      <c r="A98" s="329"/>
      <c r="B98" s="514" t="s">
        <v>520</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521</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4.5" customHeight="1" x14ac:dyDescent="0.25">
      <c r="A102" s="329"/>
      <c r="B102" s="514" t="s">
        <v>522</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XkD7SgeazcxQjPc+baN8Hh6/ScevzUPhKFtcUEmcZorc9Y+yg85dkc6orJTmZCW1i96zKgZwlXLJzPIwCRKiTw==" saltValue="9SFyteaWiyJUMq8cYU39R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1" xr:uid="{7EB49F08-73AB-4B8E-B4AA-2B608324D55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E1_ZBe!B46</f>
        <v>Moduł E1/8</v>
      </c>
      <c r="B3" s="314"/>
      <c r="C3" s="314"/>
      <c r="D3" s="318" t="str">
        <f>E1_ZBe!C46</f>
        <v>Finanse i rachunkowość</v>
      </c>
      <c r="E3" s="319"/>
      <c r="F3" s="319"/>
      <c r="G3" s="319"/>
      <c r="H3" s="319"/>
      <c r="I3" s="320"/>
      <c r="J3" s="3"/>
      <c r="K3" s="3"/>
      <c r="L3" s="4"/>
      <c r="M3" s="4"/>
      <c r="N3" s="4"/>
      <c r="O3" s="4"/>
      <c r="P3" s="4"/>
      <c r="Q3" s="4"/>
      <c r="R3" s="4"/>
    </row>
    <row r="4" spans="1:19" ht="18.75" thickBot="1" x14ac:dyDescent="0.3">
      <c r="A4" s="346" t="s">
        <v>110</v>
      </c>
      <c r="B4" s="346"/>
      <c r="C4" s="346"/>
      <c r="D4" s="315" t="str">
        <f>E1_ZBe!B49</f>
        <v>Kurs 8.3.</v>
      </c>
      <c r="E4" s="316"/>
      <c r="F4" s="316"/>
      <c r="G4" s="316"/>
      <c r="H4" s="316"/>
      <c r="I4" s="317"/>
      <c r="J4" s="3"/>
      <c r="K4" s="3"/>
      <c r="L4" s="4"/>
      <c r="M4" s="4"/>
      <c r="N4" s="4"/>
      <c r="O4" s="4"/>
      <c r="P4" s="4"/>
      <c r="Q4" s="4"/>
      <c r="R4" s="4"/>
    </row>
    <row r="5" spans="1:19" ht="23.25" thickBot="1" x14ac:dyDescent="0.3">
      <c r="A5" s="347" t="s">
        <v>111</v>
      </c>
      <c r="B5" s="347"/>
      <c r="C5" s="347"/>
      <c r="D5" s="348" t="str">
        <f>E1_ZBe!C49</f>
        <v xml:space="preserve">Analiza finansowa - warsztaty </v>
      </c>
      <c r="E5" s="348"/>
      <c r="F5" s="348"/>
      <c r="G5" s="348"/>
      <c r="H5" s="348"/>
      <c r="I5" s="348"/>
      <c r="J5" s="348"/>
      <c r="K5" s="348"/>
      <c r="L5" s="349" t="s">
        <v>94</v>
      </c>
      <c r="M5" s="349"/>
      <c r="N5" s="44">
        <f>E1_ZBe!D49</f>
        <v>4</v>
      </c>
      <c r="O5" s="349" t="s">
        <v>95</v>
      </c>
      <c r="P5" s="349"/>
      <c r="Q5" s="375" t="str">
        <f>E1_ZBe!F46</f>
        <v>dr D. Majewska-Bielecka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(8)'!G6</f>
        <v>II</v>
      </c>
      <c r="H7" s="170" t="s">
        <v>99</v>
      </c>
      <c r="I7" s="40">
        <f>'M (8)'!I6</f>
        <v>4</v>
      </c>
      <c r="J7" s="253" t="s">
        <v>383</v>
      </c>
      <c r="K7" s="254"/>
      <c r="L7" s="456" t="s">
        <v>100</v>
      </c>
      <c r="M7" s="457"/>
      <c r="N7" s="7" t="s">
        <v>101</v>
      </c>
      <c r="O7" s="375" t="s">
        <v>102</v>
      </c>
      <c r="P7" s="375"/>
      <c r="Q7" s="356" t="s">
        <v>103</v>
      </c>
      <c r="R7" s="356"/>
      <c r="S7" s="45">
        <f>E1_ZBe!G49</f>
        <v>24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687</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519"/>
      <c r="D15" s="519"/>
      <c r="E15" s="519"/>
      <c r="F15" s="519"/>
      <c r="G15" s="519"/>
      <c r="H15" s="519"/>
      <c r="I15" s="519"/>
      <c r="J15" s="519"/>
      <c r="K15" s="519"/>
      <c r="L15" s="519"/>
      <c r="M15" s="483"/>
      <c r="N15" s="484" t="s">
        <v>295</v>
      </c>
      <c r="O15" s="485"/>
      <c r="P15" s="485"/>
      <c r="Q15" s="485"/>
      <c r="R15" s="485"/>
      <c r="S15" s="486"/>
    </row>
    <row r="16" spans="1:19" ht="15" customHeight="1" x14ac:dyDescent="0.25">
      <c r="A16" s="291"/>
      <c r="B16" s="481"/>
      <c r="C16" s="519"/>
      <c r="D16" s="519"/>
      <c r="E16" s="519"/>
      <c r="F16" s="519"/>
      <c r="G16" s="519"/>
      <c r="H16" s="519"/>
      <c r="I16" s="519"/>
      <c r="J16" s="519"/>
      <c r="K16" s="519"/>
      <c r="L16" s="519"/>
      <c r="M16" s="483"/>
      <c r="N16" s="484" t="s">
        <v>300</v>
      </c>
      <c r="O16" s="485"/>
      <c r="P16" s="485"/>
      <c r="Q16" s="485"/>
      <c r="R16" s="485"/>
      <c r="S16" s="486"/>
    </row>
    <row r="17" spans="1:19" ht="15" customHeight="1" x14ac:dyDescent="0.25">
      <c r="A17" s="291"/>
      <c r="B17" s="481"/>
      <c r="C17" s="519"/>
      <c r="D17" s="519"/>
      <c r="E17" s="519"/>
      <c r="F17" s="519"/>
      <c r="G17" s="519"/>
      <c r="H17" s="519"/>
      <c r="I17" s="519"/>
      <c r="J17" s="519"/>
      <c r="K17" s="519"/>
      <c r="L17" s="519"/>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688</v>
      </c>
      <c r="C19" s="494"/>
      <c r="D19" s="494"/>
      <c r="E19" s="494"/>
      <c r="F19" s="494"/>
      <c r="G19" s="494"/>
      <c r="H19" s="494"/>
      <c r="I19" s="494"/>
      <c r="J19" s="494"/>
      <c r="K19" s="494"/>
      <c r="L19" s="494"/>
      <c r="M19" s="495"/>
      <c r="N19" s="496" t="s">
        <v>294</v>
      </c>
      <c r="O19" s="497"/>
      <c r="P19" s="497"/>
      <c r="Q19" s="497"/>
      <c r="R19" s="497"/>
      <c r="S19" s="498"/>
    </row>
    <row r="20" spans="1:19" ht="15" customHeight="1" x14ac:dyDescent="0.25">
      <c r="A20" s="291"/>
      <c r="B20" s="481"/>
      <c r="C20" s="519"/>
      <c r="D20" s="519"/>
      <c r="E20" s="519"/>
      <c r="F20" s="519"/>
      <c r="G20" s="519"/>
      <c r="H20" s="519"/>
      <c r="I20" s="519"/>
      <c r="J20" s="519"/>
      <c r="K20" s="519"/>
      <c r="L20" s="519"/>
      <c r="M20" s="483"/>
      <c r="N20" s="484" t="s">
        <v>296</v>
      </c>
      <c r="O20" s="485"/>
      <c r="P20" s="485"/>
      <c r="Q20" s="485"/>
      <c r="R20" s="485"/>
      <c r="S20" s="486"/>
    </row>
    <row r="21" spans="1:19" ht="15" customHeight="1" x14ac:dyDescent="0.25">
      <c r="A21" s="291"/>
      <c r="B21" s="481"/>
      <c r="C21" s="519"/>
      <c r="D21" s="519"/>
      <c r="E21" s="519"/>
      <c r="F21" s="519"/>
      <c r="G21" s="519"/>
      <c r="H21" s="519"/>
      <c r="I21" s="519"/>
      <c r="J21" s="519"/>
      <c r="K21" s="519"/>
      <c r="L21" s="519"/>
      <c r="M21" s="483"/>
      <c r="N21" s="484"/>
      <c r="O21" s="485"/>
      <c r="P21" s="485"/>
      <c r="Q21" s="485"/>
      <c r="R21" s="485"/>
      <c r="S21" s="486"/>
    </row>
    <row r="22" spans="1:19" ht="15" customHeight="1" x14ac:dyDescent="0.25">
      <c r="A22" s="291"/>
      <c r="B22" s="481"/>
      <c r="C22" s="519"/>
      <c r="D22" s="519"/>
      <c r="E22" s="519"/>
      <c r="F22" s="519"/>
      <c r="G22" s="519"/>
      <c r="H22" s="519"/>
      <c r="I22" s="519"/>
      <c r="J22" s="519"/>
      <c r="K22" s="519"/>
      <c r="L22" s="519"/>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689</v>
      </c>
      <c r="C24" s="494"/>
      <c r="D24" s="494"/>
      <c r="E24" s="494"/>
      <c r="F24" s="494"/>
      <c r="G24" s="494"/>
      <c r="H24" s="494"/>
      <c r="I24" s="494"/>
      <c r="J24" s="494"/>
      <c r="K24" s="494"/>
      <c r="L24" s="494"/>
      <c r="M24" s="495"/>
      <c r="N24" s="496" t="s">
        <v>294</v>
      </c>
      <c r="O24" s="497"/>
      <c r="P24" s="497"/>
      <c r="Q24" s="497"/>
      <c r="R24" s="497"/>
      <c r="S24" s="498"/>
    </row>
    <row r="25" spans="1:19" ht="15" customHeight="1" x14ac:dyDescent="0.25">
      <c r="A25" s="291"/>
      <c r="B25" s="481"/>
      <c r="C25" s="519"/>
      <c r="D25" s="519"/>
      <c r="E25" s="519"/>
      <c r="F25" s="519"/>
      <c r="G25" s="519"/>
      <c r="H25" s="519"/>
      <c r="I25" s="519"/>
      <c r="J25" s="519"/>
      <c r="K25" s="519"/>
      <c r="L25" s="519"/>
      <c r="M25" s="483"/>
      <c r="N25" s="484" t="s">
        <v>297</v>
      </c>
      <c r="O25" s="485"/>
      <c r="P25" s="485"/>
      <c r="Q25" s="485"/>
      <c r="R25" s="485"/>
      <c r="S25" s="486"/>
    </row>
    <row r="26" spans="1:19" ht="15" customHeight="1" x14ac:dyDescent="0.25">
      <c r="A26" s="291"/>
      <c r="B26" s="481"/>
      <c r="C26" s="519"/>
      <c r="D26" s="519"/>
      <c r="E26" s="519"/>
      <c r="F26" s="519"/>
      <c r="G26" s="519"/>
      <c r="H26" s="519"/>
      <c r="I26" s="519"/>
      <c r="J26" s="519"/>
      <c r="K26" s="519"/>
      <c r="L26" s="519"/>
      <c r="M26" s="483"/>
      <c r="N26" s="484"/>
      <c r="O26" s="485"/>
      <c r="P26" s="485"/>
      <c r="Q26" s="485"/>
      <c r="R26" s="485"/>
      <c r="S26" s="486"/>
    </row>
    <row r="27" spans="1:19" ht="15" customHeight="1" x14ac:dyDescent="0.25">
      <c r="A27" s="291"/>
      <c r="B27" s="481"/>
      <c r="C27" s="519"/>
      <c r="D27" s="519"/>
      <c r="E27" s="519"/>
      <c r="F27" s="519"/>
      <c r="G27" s="519"/>
      <c r="H27" s="519"/>
      <c r="I27" s="519"/>
      <c r="J27" s="519"/>
      <c r="K27" s="519"/>
      <c r="L27" s="519"/>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690</v>
      </c>
      <c r="C29" s="494"/>
      <c r="D29" s="494"/>
      <c r="E29" s="494"/>
      <c r="F29" s="494"/>
      <c r="G29" s="494"/>
      <c r="H29" s="494"/>
      <c r="I29" s="494"/>
      <c r="J29" s="494"/>
      <c r="K29" s="494"/>
      <c r="L29" s="494"/>
      <c r="M29" s="495"/>
      <c r="N29" s="496" t="s">
        <v>295</v>
      </c>
      <c r="O29" s="497"/>
      <c r="P29" s="497"/>
      <c r="Q29" s="497"/>
      <c r="R29" s="497"/>
      <c r="S29" s="498"/>
    </row>
    <row r="30" spans="1:19" ht="15" customHeight="1" x14ac:dyDescent="0.25">
      <c r="A30" s="291"/>
      <c r="B30" s="481"/>
      <c r="C30" s="519"/>
      <c r="D30" s="519"/>
      <c r="E30" s="519"/>
      <c r="F30" s="519"/>
      <c r="G30" s="519"/>
      <c r="H30" s="519"/>
      <c r="I30" s="519"/>
      <c r="J30" s="519"/>
      <c r="K30" s="519"/>
      <c r="L30" s="519"/>
      <c r="M30" s="483"/>
      <c r="N30" s="484" t="s">
        <v>297</v>
      </c>
      <c r="O30" s="485"/>
      <c r="P30" s="485"/>
      <c r="Q30" s="485"/>
      <c r="R30" s="485"/>
      <c r="S30" s="486"/>
    </row>
    <row r="31" spans="1:19" ht="15" customHeight="1" x14ac:dyDescent="0.25">
      <c r="A31" s="291"/>
      <c r="B31" s="481"/>
      <c r="C31" s="519"/>
      <c r="D31" s="519"/>
      <c r="E31" s="519"/>
      <c r="F31" s="519"/>
      <c r="G31" s="519"/>
      <c r="H31" s="519"/>
      <c r="I31" s="519"/>
      <c r="J31" s="519"/>
      <c r="K31" s="519"/>
      <c r="L31" s="519"/>
      <c r="M31" s="483"/>
      <c r="N31" s="484" t="s">
        <v>300</v>
      </c>
      <c r="O31" s="485"/>
      <c r="P31" s="485"/>
      <c r="Q31" s="485"/>
      <c r="R31" s="485"/>
      <c r="S31" s="486"/>
    </row>
    <row r="32" spans="1:19" ht="15" customHeight="1" x14ac:dyDescent="0.25">
      <c r="A32" s="291"/>
      <c r="B32" s="481"/>
      <c r="C32" s="519"/>
      <c r="D32" s="519"/>
      <c r="E32" s="519"/>
      <c r="F32" s="519"/>
      <c r="G32" s="519"/>
      <c r="H32" s="519"/>
      <c r="I32" s="519"/>
      <c r="J32" s="519"/>
      <c r="K32" s="519"/>
      <c r="L32" s="519"/>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691</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519"/>
      <c r="D35" s="519"/>
      <c r="E35" s="519"/>
      <c r="F35" s="519"/>
      <c r="G35" s="519"/>
      <c r="H35" s="519"/>
      <c r="I35" s="519"/>
      <c r="J35" s="519"/>
      <c r="K35" s="519"/>
      <c r="L35" s="519"/>
      <c r="M35" s="483"/>
      <c r="N35" s="484" t="s">
        <v>308</v>
      </c>
      <c r="O35" s="485"/>
      <c r="P35" s="485"/>
      <c r="Q35" s="485"/>
      <c r="R35" s="485"/>
      <c r="S35" s="486"/>
    </row>
    <row r="36" spans="1:19" ht="15" customHeight="1" x14ac:dyDescent="0.25">
      <c r="A36" s="354"/>
      <c r="B36" s="481"/>
      <c r="C36" s="519"/>
      <c r="D36" s="519"/>
      <c r="E36" s="519"/>
      <c r="F36" s="519"/>
      <c r="G36" s="519"/>
      <c r="H36" s="519"/>
      <c r="I36" s="519"/>
      <c r="J36" s="519"/>
      <c r="K36" s="519"/>
      <c r="L36" s="519"/>
      <c r="M36" s="483"/>
      <c r="N36" s="484"/>
      <c r="O36" s="485"/>
      <c r="P36" s="485"/>
      <c r="Q36" s="485"/>
      <c r="R36" s="485"/>
      <c r="S36" s="486"/>
    </row>
    <row r="37" spans="1:19" ht="15" customHeight="1" x14ac:dyDescent="0.25">
      <c r="A37" s="354"/>
      <c r="B37" s="481"/>
      <c r="C37" s="519"/>
      <c r="D37" s="519"/>
      <c r="E37" s="519"/>
      <c r="F37" s="519"/>
      <c r="G37" s="519"/>
      <c r="H37" s="519"/>
      <c r="I37" s="519"/>
      <c r="J37" s="519"/>
      <c r="K37" s="519"/>
      <c r="L37" s="519"/>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692</v>
      </c>
      <c r="C39" s="494"/>
      <c r="D39" s="494"/>
      <c r="E39" s="494"/>
      <c r="F39" s="494"/>
      <c r="G39" s="494"/>
      <c r="H39" s="494"/>
      <c r="I39" s="494"/>
      <c r="J39" s="494"/>
      <c r="K39" s="494"/>
      <c r="L39" s="494"/>
      <c r="M39" s="495"/>
      <c r="N39" s="496" t="s">
        <v>307</v>
      </c>
      <c r="O39" s="497"/>
      <c r="P39" s="497"/>
      <c r="Q39" s="497"/>
      <c r="R39" s="497"/>
      <c r="S39" s="498"/>
    </row>
    <row r="40" spans="1:19" ht="15" customHeight="1" x14ac:dyDescent="0.25">
      <c r="A40" s="354"/>
      <c r="B40" s="481"/>
      <c r="C40" s="519"/>
      <c r="D40" s="519"/>
      <c r="E40" s="519"/>
      <c r="F40" s="519"/>
      <c r="G40" s="519"/>
      <c r="H40" s="519"/>
      <c r="I40" s="519"/>
      <c r="J40" s="519"/>
      <c r="K40" s="519"/>
      <c r="L40" s="519"/>
      <c r="M40" s="483"/>
      <c r="N40" s="484" t="s">
        <v>308</v>
      </c>
      <c r="O40" s="485"/>
      <c r="P40" s="485"/>
      <c r="Q40" s="485"/>
      <c r="R40" s="485"/>
      <c r="S40" s="486"/>
    </row>
    <row r="41" spans="1:19" ht="15" customHeight="1" x14ac:dyDescent="0.25">
      <c r="A41" s="354"/>
      <c r="B41" s="481"/>
      <c r="C41" s="519"/>
      <c r="D41" s="519"/>
      <c r="E41" s="519"/>
      <c r="F41" s="519"/>
      <c r="G41" s="519"/>
      <c r="H41" s="519"/>
      <c r="I41" s="519"/>
      <c r="J41" s="519"/>
      <c r="K41" s="519"/>
      <c r="L41" s="519"/>
      <c r="M41" s="483"/>
      <c r="N41" s="484" t="s">
        <v>310</v>
      </c>
      <c r="O41" s="485"/>
      <c r="P41" s="485"/>
      <c r="Q41" s="485"/>
      <c r="R41" s="485"/>
      <c r="S41" s="486"/>
    </row>
    <row r="42" spans="1:19" ht="15" customHeight="1" x14ac:dyDescent="0.25">
      <c r="A42" s="354"/>
      <c r="B42" s="481"/>
      <c r="C42" s="519"/>
      <c r="D42" s="519"/>
      <c r="E42" s="519"/>
      <c r="F42" s="519"/>
      <c r="G42" s="519"/>
      <c r="H42" s="519"/>
      <c r="I42" s="519"/>
      <c r="J42" s="519"/>
      <c r="K42" s="519"/>
      <c r="L42" s="519"/>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693</v>
      </c>
      <c r="C44" s="494"/>
      <c r="D44" s="494"/>
      <c r="E44" s="494"/>
      <c r="F44" s="494"/>
      <c r="G44" s="494"/>
      <c r="H44" s="494"/>
      <c r="I44" s="494"/>
      <c r="J44" s="494"/>
      <c r="K44" s="494"/>
      <c r="L44" s="494"/>
      <c r="M44" s="495"/>
      <c r="N44" s="496" t="s">
        <v>308</v>
      </c>
      <c r="O44" s="497"/>
      <c r="P44" s="497"/>
      <c r="Q44" s="497"/>
      <c r="R44" s="497"/>
      <c r="S44" s="498"/>
    </row>
    <row r="45" spans="1:19" ht="15" customHeight="1" x14ac:dyDescent="0.25">
      <c r="A45" s="354"/>
      <c r="B45" s="481"/>
      <c r="C45" s="519"/>
      <c r="D45" s="519"/>
      <c r="E45" s="519"/>
      <c r="F45" s="519"/>
      <c r="G45" s="519"/>
      <c r="H45" s="519"/>
      <c r="I45" s="519"/>
      <c r="J45" s="519"/>
      <c r="K45" s="519"/>
      <c r="L45" s="519"/>
      <c r="M45" s="483"/>
      <c r="N45" s="484" t="s">
        <v>309</v>
      </c>
      <c r="O45" s="485"/>
      <c r="P45" s="485"/>
      <c r="Q45" s="485"/>
      <c r="R45" s="485"/>
      <c r="S45" s="486"/>
    </row>
    <row r="46" spans="1:19" ht="15" customHeight="1" x14ac:dyDescent="0.25">
      <c r="A46" s="354"/>
      <c r="B46" s="481"/>
      <c r="C46" s="519"/>
      <c r="D46" s="519"/>
      <c r="E46" s="519"/>
      <c r="F46" s="519"/>
      <c r="G46" s="519"/>
      <c r="H46" s="519"/>
      <c r="I46" s="519"/>
      <c r="J46" s="519"/>
      <c r="K46" s="519"/>
      <c r="L46" s="519"/>
      <c r="M46" s="483"/>
      <c r="N46" s="484" t="s">
        <v>311</v>
      </c>
      <c r="O46" s="485"/>
      <c r="P46" s="485"/>
      <c r="Q46" s="485"/>
      <c r="R46" s="485"/>
      <c r="S46" s="486"/>
    </row>
    <row r="47" spans="1:19" ht="15" customHeight="1" x14ac:dyDescent="0.25">
      <c r="A47" s="354"/>
      <c r="B47" s="481"/>
      <c r="C47" s="519"/>
      <c r="D47" s="519"/>
      <c r="E47" s="519"/>
      <c r="F47" s="519"/>
      <c r="G47" s="519"/>
      <c r="H47" s="519"/>
      <c r="I47" s="519"/>
      <c r="J47" s="519"/>
      <c r="K47" s="519"/>
      <c r="L47" s="519"/>
      <c r="M47" s="483"/>
      <c r="N47" s="484" t="s">
        <v>312</v>
      </c>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694</v>
      </c>
      <c r="C49" s="494"/>
      <c r="D49" s="494"/>
      <c r="E49" s="494"/>
      <c r="F49" s="494"/>
      <c r="G49" s="494"/>
      <c r="H49" s="494"/>
      <c r="I49" s="494"/>
      <c r="J49" s="494"/>
      <c r="K49" s="494"/>
      <c r="L49" s="494"/>
      <c r="M49" s="495"/>
      <c r="N49" s="496" t="s">
        <v>308</v>
      </c>
      <c r="O49" s="497"/>
      <c r="P49" s="497"/>
      <c r="Q49" s="497"/>
      <c r="R49" s="497"/>
      <c r="S49" s="498"/>
    </row>
    <row r="50" spans="1:19" ht="15" customHeight="1" x14ac:dyDescent="0.25">
      <c r="A50" s="354"/>
      <c r="B50" s="481"/>
      <c r="C50" s="519"/>
      <c r="D50" s="519"/>
      <c r="E50" s="519"/>
      <c r="F50" s="519"/>
      <c r="G50" s="519"/>
      <c r="H50" s="519"/>
      <c r="I50" s="519"/>
      <c r="J50" s="519"/>
      <c r="K50" s="519"/>
      <c r="L50" s="519"/>
      <c r="M50" s="483"/>
      <c r="N50" s="484" t="s">
        <v>310</v>
      </c>
      <c r="O50" s="485"/>
      <c r="P50" s="485"/>
      <c r="Q50" s="485"/>
      <c r="R50" s="485"/>
      <c r="S50" s="486"/>
    </row>
    <row r="51" spans="1:19" ht="15" customHeight="1" x14ac:dyDescent="0.25">
      <c r="A51" s="354"/>
      <c r="B51" s="481"/>
      <c r="C51" s="519"/>
      <c r="D51" s="519"/>
      <c r="E51" s="519"/>
      <c r="F51" s="519"/>
      <c r="G51" s="519"/>
      <c r="H51" s="519"/>
      <c r="I51" s="519"/>
      <c r="J51" s="519"/>
      <c r="K51" s="519"/>
      <c r="L51" s="519"/>
      <c r="M51" s="483"/>
      <c r="N51" s="484" t="s">
        <v>311</v>
      </c>
      <c r="O51" s="485"/>
      <c r="P51" s="485"/>
      <c r="Q51" s="485"/>
      <c r="R51" s="485"/>
      <c r="S51" s="486"/>
    </row>
    <row r="52" spans="1:19" ht="15" customHeight="1" x14ac:dyDescent="0.25">
      <c r="A52" s="354"/>
      <c r="B52" s="481"/>
      <c r="C52" s="519"/>
      <c r="D52" s="519"/>
      <c r="E52" s="519"/>
      <c r="F52" s="519"/>
      <c r="G52" s="519"/>
      <c r="H52" s="519"/>
      <c r="I52" s="519"/>
      <c r="J52" s="519"/>
      <c r="K52" s="519"/>
      <c r="L52" s="519"/>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695</v>
      </c>
      <c r="C54" s="519"/>
      <c r="D54" s="519"/>
      <c r="E54" s="519"/>
      <c r="F54" s="519"/>
      <c r="G54" s="519"/>
      <c r="H54" s="519"/>
      <c r="I54" s="519"/>
      <c r="J54" s="519"/>
      <c r="K54" s="519"/>
      <c r="L54" s="519"/>
      <c r="M54" s="483"/>
      <c r="N54" s="478" t="s">
        <v>321</v>
      </c>
      <c r="O54" s="479"/>
      <c r="P54" s="479"/>
      <c r="Q54" s="479"/>
      <c r="R54" s="479"/>
      <c r="S54" s="480"/>
    </row>
    <row r="55" spans="1:19" ht="15" customHeight="1" x14ac:dyDescent="0.25">
      <c r="A55" s="291"/>
      <c r="B55" s="481"/>
      <c r="C55" s="519"/>
      <c r="D55" s="519"/>
      <c r="E55" s="519"/>
      <c r="F55" s="519"/>
      <c r="G55" s="519"/>
      <c r="H55" s="519"/>
      <c r="I55" s="519"/>
      <c r="J55" s="519"/>
      <c r="K55" s="519"/>
      <c r="L55" s="519"/>
      <c r="M55" s="483"/>
      <c r="N55" s="484" t="s">
        <v>325</v>
      </c>
      <c r="O55" s="485"/>
      <c r="P55" s="485"/>
      <c r="Q55" s="485"/>
      <c r="R55" s="485"/>
      <c r="S55" s="486"/>
    </row>
    <row r="56" spans="1:19" ht="15" customHeight="1" x14ac:dyDescent="0.25">
      <c r="A56" s="291"/>
      <c r="B56" s="481"/>
      <c r="C56" s="519"/>
      <c r="D56" s="519"/>
      <c r="E56" s="519"/>
      <c r="F56" s="519"/>
      <c r="G56" s="519"/>
      <c r="H56" s="519"/>
      <c r="I56" s="519"/>
      <c r="J56" s="519"/>
      <c r="K56" s="519"/>
      <c r="L56" s="519"/>
      <c r="M56" s="483"/>
      <c r="N56" s="484"/>
      <c r="O56" s="485"/>
      <c r="P56" s="485"/>
      <c r="Q56" s="485"/>
      <c r="R56" s="485"/>
      <c r="S56" s="486"/>
    </row>
    <row r="57" spans="1:19" ht="15" customHeight="1" x14ac:dyDescent="0.25">
      <c r="A57" s="291"/>
      <c r="B57" s="481"/>
      <c r="C57" s="519"/>
      <c r="D57" s="519"/>
      <c r="E57" s="519"/>
      <c r="F57" s="519"/>
      <c r="G57" s="519"/>
      <c r="H57" s="519"/>
      <c r="I57" s="519"/>
      <c r="J57" s="519"/>
      <c r="K57" s="519"/>
      <c r="L57" s="519"/>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696</v>
      </c>
      <c r="C59" s="494"/>
      <c r="D59" s="494"/>
      <c r="E59" s="494"/>
      <c r="F59" s="494"/>
      <c r="G59" s="494"/>
      <c r="H59" s="494"/>
      <c r="I59" s="494"/>
      <c r="J59" s="494"/>
      <c r="K59" s="494"/>
      <c r="L59" s="494"/>
      <c r="M59" s="495"/>
      <c r="N59" s="496" t="s">
        <v>324</v>
      </c>
      <c r="O59" s="497"/>
      <c r="P59" s="497"/>
      <c r="Q59" s="497"/>
      <c r="R59" s="497"/>
      <c r="S59" s="498"/>
    </row>
    <row r="60" spans="1:19" ht="15" customHeight="1" x14ac:dyDescent="0.25">
      <c r="A60" s="291"/>
      <c r="B60" s="481"/>
      <c r="C60" s="519"/>
      <c r="D60" s="519"/>
      <c r="E60" s="519"/>
      <c r="F60" s="519"/>
      <c r="G60" s="519"/>
      <c r="H60" s="519"/>
      <c r="I60" s="519"/>
      <c r="J60" s="519"/>
      <c r="K60" s="519"/>
      <c r="L60" s="519"/>
      <c r="M60" s="483"/>
      <c r="N60" s="484" t="s">
        <v>330</v>
      </c>
      <c r="O60" s="485"/>
      <c r="P60" s="485"/>
      <c r="Q60" s="485"/>
      <c r="R60" s="485"/>
      <c r="S60" s="486"/>
    </row>
    <row r="61" spans="1:19" ht="15" customHeight="1" x14ac:dyDescent="0.25">
      <c r="A61" s="291"/>
      <c r="B61" s="481"/>
      <c r="C61" s="519"/>
      <c r="D61" s="519"/>
      <c r="E61" s="519"/>
      <c r="F61" s="519"/>
      <c r="G61" s="519"/>
      <c r="H61" s="519"/>
      <c r="I61" s="519"/>
      <c r="J61" s="519"/>
      <c r="K61" s="519"/>
      <c r="L61" s="519"/>
      <c r="M61" s="483"/>
      <c r="N61" s="484"/>
      <c r="O61" s="485"/>
      <c r="P61" s="485"/>
      <c r="Q61" s="485"/>
      <c r="R61" s="485"/>
      <c r="S61" s="486"/>
    </row>
    <row r="62" spans="1:19" ht="15" customHeight="1" x14ac:dyDescent="0.25">
      <c r="A62" s="291"/>
      <c r="B62" s="481"/>
      <c r="C62" s="519"/>
      <c r="D62" s="519"/>
      <c r="E62" s="519"/>
      <c r="F62" s="519"/>
      <c r="G62" s="519"/>
      <c r="H62" s="519"/>
      <c r="I62" s="519"/>
      <c r="J62" s="519"/>
      <c r="K62" s="519"/>
      <c r="L62" s="519"/>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697</v>
      </c>
      <c r="C64" s="494"/>
      <c r="D64" s="494"/>
      <c r="E64" s="494"/>
      <c r="F64" s="494"/>
      <c r="G64" s="494"/>
      <c r="H64" s="494"/>
      <c r="I64" s="494"/>
      <c r="J64" s="494"/>
      <c r="K64" s="494"/>
      <c r="L64" s="494"/>
      <c r="M64" s="495"/>
      <c r="N64" s="496" t="s">
        <v>323</v>
      </c>
      <c r="O64" s="497"/>
      <c r="P64" s="497"/>
      <c r="Q64" s="497"/>
      <c r="R64" s="497"/>
      <c r="S64" s="498"/>
    </row>
    <row r="65" spans="1:19" ht="15" customHeight="1" x14ac:dyDescent="0.25">
      <c r="A65" s="291"/>
      <c r="B65" s="481"/>
      <c r="C65" s="519"/>
      <c r="D65" s="519"/>
      <c r="E65" s="519"/>
      <c r="F65" s="519"/>
      <c r="G65" s="519"/>
      <c r="H65" s="519"/>
      <c r="I65" s="519"/>
      <c r="J65" s="519"/>
      <c r="K65" s="519"/>
      <c r="L65" s="519"/>
      <c r="M65" s="483"/>
      <c r="N65" s="484" t="s">
        <v>328</v>
      </c>
      <c r="O65" s="485"/>
      <c r="P65" s="485"/>
      <c r="Q65" s="485"/>
      <c r="R65" s="485"/>
      <c r="S65" s="486"/>
    </row>
    <row r="66" spans="1:19" ht="15" customHeight="1" x14ac:dyDescent="0.25">
      <c r="A66" s="291"/>
      <c r="B66" s="481"/>
      <c r="C66" s="519"/>
      <c r="D66" s="519"/>
      <c r="E66" s="519"/>
      <c r="F66" s="519"/>
      <c r="G66" s="519"/>
      <c r="H66" s="519"/>
      <c r="I66" s="519"/>
      <c r="J66" s="519"/>
      <c r="K66" s="519"/>
      <c r="L66" s="519"/>
      <c r="M66" s="483"/>
      <c r="N66" s="484" t="s">
        <v>330</v>
      </c>
      <c r="O66" s="485"/>
      <c r="P66" s="485"/>
      <c r="Q66" s="485"/>
      <c r="R66" s="485"/>
      <c r="S66" s="486"/>
    </row>
    <row r="67" spans="1:19" ht="15" customHeight="1" x14ac:dyDescent="0.25">
      <c r="A67" s="291"/>
      <c r="B67" s="481"/>
      <c r="C67" s="519"/>
      <c r="D67" s="519"/>
      <c r="E67" s="519"/>
      <c r="F67" s="519"/>
      <c r="G67" s="519"/>
      <c r="H67" s="519"/>
      <c r="I67" s="519"/>
      <c r="J67" s="519"/>
      <c r="K67" s="519"/>
      <c r="L67" s="519"/>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E1_ZBe!G49</f>
        <v>24</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24</v>
      </c>
      <c r="H72" s="283"/>
      <c r="I72" s="284"/>
      <c r="J72" s="304"/>
      <c r="K72" s="289"/>
      <c r="L72" s="529" t="s">
        <v>124</v>
      </c>
      <c r="M72" s="530"/>
      <c r="N72" s="530"/>
      <c r="O72" s="530"/>
      <c r="P72" s="530"/>
      <c r="Q72" s="530"/>
      <c r="R72" s="530"/>
      <c r="S72" s="531"/>
    </row>
    <row r="73" spans="1:19" ht="15" customHeight="1" x14ac:dyDescent="0.25">
      <c r="A73" s="291"/>
      <c r="B73" s="298" t="s">
        <v>124</v>
      </c>
      <c r="C73" s="299"/>
      <c r="D73" s="299"/>
      <c r="E73" s="299"/>
      <c r="F73" s="300"/>
      <c r="G73" s="305">
        <v>4</v>
      </c>
      <c r="H73" s="306"/>
      <c r="I73" s="307"/>
      <c r="J73" s="304"/>
      <c r="K73" s="289"/>
      <c r="L73" s="529" t="s">
        <v>151</v>
      </c>
      <c r="M73" s="530"/>
      <c r="N73" s="530"/>
      <c r="O73" s="530"/>
      <c r="P73" s="530"/>
      <c r="Q73" s="530"/>
      <c r="R73" s="530"/>
      <c r="S73" s="531"/>
    </row>
    <row r="74" spans="1:19" ht="15" customHeight="1" x14ac:dyDescent="0.25">
      <c r="A74" s="291"/>
      <c r="B74" s="298" t="s">
        <v>125</v>
      </c>
      <c r="C74" s="299"/>
      <c r="D74" s="299"/>
      <c r="E74" s="299"/>
      <c r="F74" s="300"/>
      <c r="G74" s="305">
        <v>6</v>
      </c>
      <c r="H74" s="306"/>
      <c r="I74" s="307"/>
      <c r="J74" s="304"/>
      <c r="K74" s="289"/>
      <c r="L74" s="529" t="s">
        <v>161</v>
      </c>
      <c r="M74" s="530"/>
      <c r="N74" s="530"/>
      <c r="O74" s="530"/>
      <c r="P74" s="530"/>
      <c r="Q74" s="530"/>
      <c r="R74" s="530"/>
      <c r="S74" s="531"/>
    </row>
    <row r="75" spans="1:19" ht="15" customHeight="1" x14ac:dyDescent="0.25">
      <c r="A75" s="291"/>
      <c r="B75" s="298" t="s">
        <v>126</v>
      </c>
      <c r="C75" s="299"/>
      <c r="D75" s="299"/>
      <c r="E75" s="299"/>
      <c r="F75" s="300"/>
      <c r="G75" s="305">
        <f>E1_ZBe!H49</f>
        <v>12</v>
      </c>
      <c r="H75" s="306"/>
      <c r="I75" s="307"/>
      <c r="J75" s="304"/>
      <c r="K75" s="289"/>
      <c r="L75" s="529" t="s">
        <v>177</v>
      </c>
      <c r="M75" s="530"/>
      <c r="N75" s="530"/>
      <c r="O75" s="530"/>
      <c r="P75" s="530"/>
      <c r="Q75" s="530"/>
      <c r="R75" s="530"/>
      <c r="S75" s="531"/>
    </row>
    <row r="76" spans="1:19" ht="15" customHeight="1" x14ac:dyDescent="0.25">
      <c r="A76" s="291"/>
      <c r="B76" s="298" t="s">
        <v>127</v>
      </c>
      <c r="C76" s="299"/>
      <c r="D76" s="299"/>
      <c r="E76" s="299"/>
      <c r="F76" s="300"/>
      <c r="G76" s="305"/>
      <c r="H76" s="306"/>
      <c r="I76" s="307"/>
      <c r="J76" s="304"/>
      <c r="K76" s="289"/>
      <c r="L76" s="529" t="s">
        <v>165</v>
      </c>
      <c r="M76" s="530"/>
      <c r="N76" s="530"/>
      <c r="O76" s="530"/>
      <c r="P76" s="530"/>
      <c r="Q76" s="530"/>
      <c r="R76" s="530"/>
      <c r="S76" s="531"/>
    </row>
    <row r="77" spans="1:19" ht="15" customHeight="1" x14ac:dyDescent="0.25">
      <c r="A77" s="291"/>
      <c r="B77" s="298" t="s">
        <v>128</v>
      </c>
      <c r="C77" s="299"/>
      <c r="D77" s="299"/>
      <c r="E77" s="299"/>
      <c r="F77" s="300"/>
      <c r="G77" s="305"/>
      <c r="H77" s="306"/>
      <c r="I77" s="307"/>
      <c r="J77" s="304"/>
      <c r="K77" s="289"/>
      <c r="L77" s="529"/>
      <c r="M77" s="530"/>
      <c r="N77" s="530"/>
      <c r="O77" s="530"/>
      <c r="P77" s="530"/>
      <c r="Q77" s="530"/>
      <c r="R77" s="530"/>
      <c r="S77" s="531"/>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29" t="s">
        <v>150</v>
      </c>
      <c r="M81" s="530"/>
      <c r="N81" s="530"/>
      <c r="O81" s="530"/>
      <c r="P81" s="530"/>
      <c r="Q81" s="530"/>
      <c r="R81" s="530"/>
      <c r="S81" s="531"/>
    </row>
    <row r="82" spans="1:19" ht="15" customHeight="1" x14ac:dyDescent="0.25">
      <c r="A82" s="291"/>
      <c r="B82" s="298" t="s">
        <v>134</v>
      </c>
      <c r="C82" s="299"/>
      <c r="D82" s="299"/>
      <c r="E82" s="299"/>
      <c r="F82" s="300"/>
      <c r="G82" s="305">
        <v>2</v>
      </c>
      <c r="H82" s="306"/>
      <c r="I82" s="307"/>
      <c r="J82" s="304"/>
      <c r="K82" s="289"/>
      <c r="L82" s="529" t="s">
        <v>154</v>
      </c>
      <c r="M82" s="530"/>
      <c r="N82" s="530"/>
      <c r="O82" s="530"/>
      <c r="P82" s="530"/>
      <c r="Q82" s="530"/>
      <c r="R82" s="530"/>
      <c r="S82" s="531"/>
    </row>
    <row r="83" spans="1:19" ht="15" customHeight="1" x14ac:dyDescent="0.25">
      <c r="A83" s="291"/>
      <c r="B83" s="298" t="s">
        <v>135</v>
      </c>
      <c r="C83" s="299"/>
      <c r="D83" s="299"/>
      <c r="E83" s="299"/>
      <c r="F83" s="300"/>
      <c r="G83" s="305"/>
      <c r="H83" s="306"/>
      <c r="I83" s="307"/>
      <c r="J83" s="304"/>
      <c r="K83" s="289"/>
      <c r="L83" s="529" t="s">
        <v>157</v>
      </c>
      <c r="M83" s="530"/>
      <c r="N83" s="530"/>
      <c r="O83" s="530"/>
      <c r="P83" s="530"/>
      <c r="Q83" s="530"/>
      <c r="R83" s="530"/>
      <c r="S83" s="531"/>
    </row>
    <row r="84" spans="1:19" ht="15" customHeight="1" x14ac:dyDescent="0.25">
      <c r="A84" s="291"/>
      <c r="B84" s="272" t="s">
        <v>136</v>
      </c>
      <c r="C84" s="273"/>
      <c r="D84" s="273"/>
      <c r="E84" s="273"/>
      <c r="F84" s="274"/>
      <c r="G84" s="295">
        <f>E1_ZBe!J49</f>
        <v>76</v>
      </c>
      <c r="H84" s="296"/>
      <c r="I84" s="297"/>
      <c r="J84" s="304"/>
      <c r="K84" s="289"/>
      <c r="L84" s="529" t="s">
        <v>177</v>
      </c>
      <c r="M84" s="530"/>
      <c r="N84" s="530"/>
      <c r="O84" s="530"/>
      <c r="P84" s="530"/>
      <c r="Q84" s="530"/>
      <c r="R84" s="530"/>
      <c r="S84" s="531"/>
    </row>
    <row r="85" spans="1:19" ht="15" customHeight="1" x14ac:dyDescent="0.25">
      <c r="A85" s="291"/>
      <c r="B85" s="292" t="s">
        <v>205</v>
      </c>
      <c r="C85" s="293"/>
      <c r="D85" s="293"/>
      <c r="E85" s="293"/>
      <c r="F85" s="294"/>
      <c r="G85" s="282">
        <f>SUM(G84,G71)</f>
        <v>100</v>
      </c>
      <c r="H85" s="283"/>
      <c r="I85" s="284"/>
      <c r="J85" s="328"/>
      <c r="K85" s="290"/>
      <c r="L85" s="529" t="s">
        <v>171</v>
      </c>
      <c r="M85" s="530"/>
      <c r="N85" s="530"/>
      <c r="O85" s="530"/>
      <c r="P85" s="530"/>
      <c r="Q85" s="530"/>
      <c r="R85" s="530"/>
      <c r="S85" s="531"/>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E1_ZBe!E49</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162</v>
      </c>
      <c r="C90" s="509"/>
      <c r="D90" s="509"/>
      <c r="E90" s="510"/>
      <c r="F90" s="511">
        <v>40</v>
      </c>
      <c r="G90" s="512"/>
      <c r="H90" s="512"/>
      <c r="I90" s="513"/>
      <c r="J90" s="340"/>
      <c r="K90" s="344"/>
      <c r="L90" s="279" t="s">
        <v>292</v>
      </c>
      <c r="M90" s="280"/>
      <c r="N90" s="280"/>
      <c r="O90" s="280"/>
      <c r="P90" s="280"/>
      <c r="Q90" s="280"/>
      <c r="R90" s="280"/>
      <c r="S90" s="281"/>
    </row>
    <row r="91" spans="1:19" ht="15" customHeight="1" x14ac:dyDescent="0.25">
      <c r="A91" s="336"/>
      <c r="B91" s="508" t="s">
        <v>165</v>
      </c>
      <c r="C91" s="509"/>
      <c r="D91" s="509"/>
      <c r="E91" s="510"/>
      <c r="F91" s="511">
        <v>60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225.75" customHeight="1" x14ac:dyDescent="0.25">
      <c r="A98" s="329"/>
      <c r="B98" s="514" t="s">
        <v>444</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81.75" customHeight="1" x14ac:dyDescent="0.25">
      <c r="A100" s="329"/>
      <c r="B100" s="514" t="s">
        <v>523</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85.35" customHeight="1" x14ac:dyDescent="0.25">
      <c r="A102" s="329"/>
      <c r="B102" s="514" t="s">
        <v>420</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ErrCUxG/MWsSB6t3zEbw1RPT0JAySA9vEfEeJeBkMSVZ3kkWtdpUSilzfel8vbBQWU2lGhx1DvpALvf4Q4195w==" saltValue="oo4wQV3fMfRjNVVCAqUS6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1" xr:uid="{2F00AB17-F843-44A5-AFE2-DDBA0FC48770}"/>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E1_ZBe!B46</f>
        <v>Moduł E1/8</v>
      </c>
      <c r="B3" s="314"/>
      <c r="C3" s="314"/>
      <c r="D3" s="318" t="str">
        <f>E1_ZBe!C46</f>
        <v>Finanse i rachunkowość</v>
      </c>
      <c r="E3" s="319"/>
      <c r="F3" s="319"/>
      <c r="G3" s="319"/>
      <c r="H3" s="319"/>
      <c r="I3" s="320"/>
      <c r="J3" s="3"/>
      <c r="K3" s="3"/>
      <c r="L3" s="4"/>
      <c r="M3" s="4"/>
      <c r="N3" s="4"/>
      <c r="O3" s="4"/>
      <c r="P3" s="4"/>
      <c r="Q3" s="4"/>
      <c r="R3" s="4"/>
    </row>
    <row r="4" spans="1:19" ht="18.75" thickBot="1" x14ac:dyDescent="0.3">
      <c r="A4" s="346" t="s">
        <v>110</v>
      </c>
      <c r="B4" s="346"/>
      <c r="C4" s="346"/>
      <c r="D4" s="315" t="str">
        <f>E1_ZBe!B50</f>
        <v>Kurs 8.4.</v>
      </c>
      <c r="E4" s="316"/>
      <c r="F4" s="316"/>
      <c r="G4" s="316"/>
      <c r="H4" s="316"/>
      <c r="I4" s="317"/>
      <c r="J4" s="3"/>
      <c r="K4" s="3"/>
      <c r="L4" s="4"/>
      <c r="M4" s="4"/>
      <c r="N4" s="4"/>
      <c r="O4" s="4"/>
      <c r="P4" s="4"/>
      <c r="Q4" s="4"/>
      <c r="R4" s="4"/>
    </row>
    <row r="5" spans="1:19" ht="23.25" thickBot="1" x14ac:dyDescent="0.3">
      <c r="A5" s="347" t="s">
        <v>111</v>
      </c>
      <c r="B5" s="347"/>
      <c r="C5" s="347"/>
      <c r="D5" s="348" t="str">
        <f>E1_ZBe!C50</f>
        <v>Strategie podatkowe</v>
      </c>
      <c r="E5" s="348"/>
      <c r="F5" s="348"/>
      <c r="G5" s="348"/>
      <c r="H5" s="348"/>
      <c r="I5" s="348"/>
      <c r="J5" s="348"/>
      <c r="K5" s="348"/>
      <c r="L5" s="349" t="s">
        <v>94</v>
      </c>
      <c r="M5" s="349"/>
      <c r="N5" s="44">
        <f>E1_ZBe!D50</f>
        <v>2</v>
      </c>
      <c r="O5" s="349" t="s">
        <v>95</v>
      </c>
      <c r="P5" s="349"/>
      <c r="Q5" s="375" t="str">
        <f>E1_ZBe!F46</f>
        <v>dr D. Majewska-Bielecka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(8)'!G6</f>
        <v>II</v>
      </c>
      <c r="H7" s="170" t="s">
        <v>99</v>
      </c>
      <c r="I7" s="40">
        <f>'M (8)'!I6</f>
        <v>4</v>
      </c>
      <c r="J7" s="253" t="s">
        <v>383</v>
      </c>
      <c r="K7" s="254"/>
      <c r="L7" s="456" t="s">
        <v>100</v>
      </c>
      <c r="M7" s="457"/>
      <c r="N7" s="7" t="s">
        <v>101</v>
      </c>
      <c r="O7" s="375" t="s">
        <v>102</v>
      </c>
      <c r="P7" s="375"/>
      <c r="Q7" s="356" t="s">
        <v>103</v>
      </c>
      <c r="R7" s="356"/>
      <c r="S7" s="45">
        <f>E1_ZBe!G50</f>
        <v>14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820</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303</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698</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303</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699</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313</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thickBot="1" x14ac:dyDescent="0.3">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75" t="s">
        <v>700</v>
      </c>
      <c r="C39" s="476"/>
      <c r="D39" s="476"/>
      <c r="E39" s="476"/>
      <c r="F39" s="476"/>
      <c r="G39" s="476"/>
      <c r="H39" s="476"/>
      <c r="I39" s="476"/>
      <c r="J39" s="476"/>
      <c r="K39" s="476"/>
      <c r="L39" s="476"/>
      <c r="M39" s="477"/>
      <c r="N39" s="496" t="s">
        <v>307</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308</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311</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t="s">
        <v>313</v>
      </c>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701</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323</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327</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702</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323</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327</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329</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t="s">
        <v>331</v>
      </c>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E1_ZBe!G50</f>
        <v>14</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14</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161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124</v>
      </c>
      <c r="M74" s="506"/>
      <c r="N74" s="506"/>
      <c r="O74" s="506"/>
      <c r="P74" s="506"/>
      <c r="Q74" s="506"/>
      <c r="R74" s="506"/>
      <c r="S74" s="507"/>
    </row>
    <row r="75" spans="1:19" ht="15" customHeight="1" x14ac:dyDescent="0.25">
      <c r="A75" s="291"/>
      <c r="B75" s="298" t="s">
        <v>126</v>
      </c>
      <c r="C75" s="299"/>
      <c r="D75" s="299"/>
      <c r="E75" s="299"/>
      <c r="F75" s="300"/>
      <c r="G75" s="305">
        <f>E1_ZBe!H50</f>
        <v>8</v>
      </c>
      <c r="H75" s="306"/>
      <c r="I75" s="307"/>
      <c r="J75" s="304"/>
      <c r="K75" s="289"/>
      <c r="L75" s="505" t="s">
        <v>178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E1_ZBe!J50</f>
        <v>36</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E1_ZBe!E50</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162</v>
      </c>
      <c r="C90" s="509"/>
      <c r="D90" s="509"/>
      <c r="E90" s="510"/>
      <c r="F90" s="511">
        <v>90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10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12.5" customHeight="1" x14ac:dyDescent="0.25">
      <c r="A98" s="329"/>
      <c r="B98" s="514" t="s">
        <v>416</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34" t="s">
        <v>524</v>
      </c>
      <c r="C100" s="535"/>
      <c r="D100" s="535"/>
      <c r="E100" s="535"/>
      <c r="F100" s="535"/>
      <c r="G100" s="535"/>
      <c r="H100" s="535"/>
      <c r="I100" s="535"/>
      <c r="J100" s="535"/>
      <c r="K100" s="535"/>
      <c r="L100" s="535"/>
      <c r="M100" s="535"/>
      <c r="N100" s="535"/>
      <c r="O100" s="535"/>
      <c r="P100" s="535"/>
      <c r="Q100" s="535"/>
      <c r="R100" s="535"/>
      <c r="S100" s="536"/>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4.75" customHeight="1" x14ac:dyDescent="0.25">
      <c r="A102" s="329"/>
      <c r="B102" s="514" t="s">
        <v>525</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SXpcGmklNDC9JjAiI6ldDCkcoF2iHQgkFFATf10PENZzBPyEV9xZcoUuNgfpRf1VrYEI1loS+mN7AIZN5Mu7qA==" saltValue="Kb1ysCfQDShr8alAF7Yif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1" xr:uid="{1ED82B7E-848F-4FD6-A0C9-2D7E4912374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5"/>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E1_ZBe!B51</f>
        <v>Moduł E1/9</v>
      </c>
      <c r="D3" s="271"/>
      <c r="E3" s="271"/>
      <c r="F3" s="243"/>
      <c r="G3" s="3"/>
      <c r="H3" s="3"/>
      <c r="I3" s="3"/>
      <c r="J3" s="3"/>
      <c r="K3" s="3"/>
      <c r="L3" s="4"/>
      <c r="M3" s="4"/>
      <c r="N3" s="4"/>
      <c r="O3" s="4"/>
      <c r="P3" s="4"/>
      <c r="Q3" s="4"/>
    </row>
    <row r="4" spans="1:19" s="443" customFormat="1" ht="39.75" customHeight="1" thickBot="1" x14ac:dyDescent="0.3">
      <c r="A4" s="251" t="s">
        <v>93</v>
      </c>
      <c r="B4" s="251"/>
      <c r="C4" s="261" t="str">
        <f>E1_ZBe!C51</f>
        <v>Moduł specjalnościowy (1) ZARZĄDZANIE BIZNESEM</v>
      </c>
      <c r="D4" s="262"/>
      <c r="E4" s="262"/>
      <c r="F4" s="262"/>
      <c r="G4" s="262"/>
      <c r="H4" s="262"/>
      <c r="I4" s="262"/>
      <c r="J4" s="263"/>
      <c r="K4" s="266" t="s">
        <v>94</v>
      </c>
      <c r="L4" s="266"/>
      <c r="M4" s="171">
        <f>E1_ZBe!D51</f>
        <v>8</v>
      </c>
      <c r="N4" s="264" t="s">
        <v>95</v>
      </c>
      <c r="O4" s="265"/>
      <c r="P4" s="258" t="str">
        <f>E1_ZBe!F51</f>
        <v>dr A. Lachowska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345</v>
      </c>
      <c r="H6" s="166" t="s">
        <v>99</v>
      </c>
      <c r="I6" s="40">
        <v>4</v>
      </c>
      <c r="J6" s="7" t="s">
        <v>290</v>
      </c>
      <c r="K6" s="445" t="s">
        <v>100</v>
      </c>
      <c r="L6" s="445"/>
      <c r="M6" s="252" t="s">
        <v>101</v>
      </c>
      <c r="N6" s="252"/>
      <c r="O6" s="171" t="s">
        <v>102</v>
      </c>
      <c r="P6" s="253" t="s">
        <v>103</v>
      </c>
      <c r="Q6" s="254"/>
      <c r="R6" s="171">
        <f>E1_ZBe!G51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411</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410</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68.75" customHeight="1" thickBot="1" x14ac:dyDescent="0.3">
      <c r="A22" s="453" t="s">
        <v>821</v>
      </c>
      <c r="B22" s="454"/>
      <c r="C22" s="454"/>
      <c r="D22" s="454"/>
      <c r="E22" s="454"/>
      <c r="F22" s="454" t="s">
        <v>822</v>
      </c>
      <c r="G22" s="454"/>
      <c r="H22" s="454"/>
      <c r="I22" s="454"/>
      <c r="J22" s="454"/>
      <c r="K22" s="454"/>
      <c r="L22" s="454" t="s">
        <v>823</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E1_ZBe!B51</f>
        <v>Moduł E1/9</v>
      </c>
      <c r="C26" s="191"/>
      <c r="D26" s="33" t="str">
        <f>E1_ZBe!B52</f>
        <v>Kurs 9.1.</v>
      </c>
      <c r="E26" s="106" t="str">
        <f>E1_ZBe!B51</f>
        <v>Moduł E1/9</v>
      </c>
      <c r="F26" s="198" t="str">
        <f>E1_ZBe!B53</f>
        <v>Kurs 9.2.</v>
      </c>
      <c r="G26" s="199"/>
      <c r="H26" s="206"/>
      <c r="I26" s="207"/>
      <c r="J26" s="34"/>
      <c r="K26" s="214"/>
      <c r="L26" s="215"/>
      <c r="M26" s="214"/>
      <c r="N26" s="215"/>
      <c r="O26" s="216"/>
      <c r="P26" s="217"/>
      <c r="Q26" s="216"/>
      <c r="R26" s="218"/>
    </row>
    <row r="27" spans="1:19" s="107" customFormat="1" ht="59.25" customHeight="1" x14ac:dyDescent="0.25">
      <c r="A27" s="131" t="s">
        <v>111</v>
      </c>
      <c r="B27" s="358" t="str">
        <f>E1_ZBe!C52</f>
        <v>Finansowanie działalności gospodarczej</v>
      </c>
      <c r="C27" s="359"/>
      <c r="D27" s="360"/>
      <c r="E27" s="361" t="str">
        <f>E1_ZBe!C53</f>
        <v>Narzędzia HR w firmie</v>
      </c>
      <c r="F27" s="362"/>
      <c r="G27" s="363"/>
      <c r="H27" s="364"/>
      <c r="I27" s="365"/>
      <c r="J27" s="366"/>
      <c r="K27" s="367"/>
      <c r="L27" s="368"/>
      <c r="M27" s="368"/>
      <c r="N27" s="369"/>
      <c r="O27" s="370"/>
      <c r="P27" s="371"/>
      <c r="Q27" s="371"/>
      <c r="R27" s="372"/>
    </row>
    <row r="28" spans="1:19" s="107" customFormat="1" ht="30" customHeight="1" thickBot="1" x14ac:dyDescent="0.3">
      <c r="A28" s="39" t="s">
        <v>112</v>
      </c>
      <c r="B28" s="192">
        <f>E1_ZBe!D52</f>
        <v>4</v>
      </c>
      <c r="C28" s="193"/>
      <c r="D28" s="194"/>
      <c r="E28" s="203">
        <f>E1_ZBe!D53</f>
        <v>4</v>
      </c>
      <c r="F28" s="204"/>
      <c r="G28" s="205"/>
      <c r="H28" s="211"/>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63"/>
      <c r="J29" s="153"/>
      <c r="K29" s="154"/>
      <c r="L29" s="164"/>
      <c r="M29" s="156"/>
      <c r="N29" s="157"/>
      <c r="O29" s="158"/>
      <c r="P29" s="162"/>
      <c r="Q29" s="160"/>
      <c r="R29" s="161"/>
    </row>
    <row r="30" spans="1:19" s="107" customFormat="1" x14ac:dyDescent="0.25"/>
    <row r="31" spans="1:19" s="107" customFormat="1" x14ac:dyDescent="0.25"/>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row r="35" spans="1:18" x14ac:dyDescent="0.25">
      <c r="A35" s="107"/>
      <c r="B35" s="107"/>
      <c r="C35" s="107"/>
      <c r="D35" s="107"/>
      <c r="E35" s="107"/>
      <c r="F35" s="107"/>
      <c r="G35" s="107"/>
      <c r="H35" s="107"/>
      <c r="I35" s="107"/>
      <c r="J35" s="107"/>
      <c r="K35" s="107"/>
      <c r="L35" s="107"/>
      <c r="M35" s="107"/>
      <c r="N35" s="107"/>
      <c r="O35" s="107"/>
      <c r="P35" s="107"/>
      <c r="Q35" s="107"/>
      <c r="R35" s="107"/>
    </row>
  </sheetData>
  <sheetProtection algorithmName="SHA-512" hashValue="mcBFZcj7bbH3eNgdBjI9FKnR9YJcCNVae6klZ9LZgcv1L/vOXsRiR64mbdfEuXhyy/XcEn6BpIF8C4QfijW0yw==" saltValue="H5TiNboUk3s8YxBHnu2Zq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47BA01FE-B84C-4705-BF80-EB7FBED6D8F4}"/>
    <hyperlink ref="C29" r:id="rId2"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E1_ZBe!B51</f>
        <v>Moduł E1/9</v>
      </c>
      <c r="B3" s="314"/>
      <c r="C3" s="314"/>
      <c r="D3" s="318" t="str">
        <f>E1_ZBe!C51</f>
        <v>Moduł specjalnościowy (1) ZARZĄDZANIE BIZNESEM</v>
      </c>
      <c r="E3" s="319"/>
      <c r="F3" s="319"/>
      <c r="G3" s="319"/>
      <c r="H3" s="319"/>
      <c r="I3" s="320"/>
      <c r="J3" s="3"/>
      <c r="K3" s="3"/>
      <c r="L3" s="4"/>
      <c r="M3" s="4"/>
      <c r="N3" s="4"/>
      <c r="O3" s="4"/>
      <c r="P3" s="4"/>
      <c r="Q3" s="4"/>
      <c r="R3" s="4"/>
    </row>
    <row r="4" spans="1:19" ht="18.75" thickBot="1" x14ac:dyDescent="0.3">
      <c r="A4" s="346" t="s">
        <v>110</v>
      </c>
      <c r="B4" s="346"/>
      <c r="C4" s="346"/>
      <c r="D4" s="315" t="str">
        <f>E1_ZBe!B52</f>
        <v>Kurs 9.1.</v>
      </c>
      <c r="E4" s="316"/>
      <c r="F4" s="316"/>
      <c r="G4" s="316"/>
      <c r="H4" s="316"/>
      <c r="I4" s="317"/>
      <c r="J4" s="3"/>
      <c r="K4" s="3"/>
      <c r="L4" s="4"/>
      <c r="M4" s="4"/>
      <c r="N4" s="4"/>
      <c r="O4" s="4"/>
      <c r="P4" s="4"/>
      <c r="Q4" s="4"/>
      <c r="R4" s="4"/>
    </row>
    <row r="5" spans="1:19" ht="23.25" thickBot="1" x14ac:dyDescent="0.3">
      <c r="A5" s="347" t="s">
        <v>111</v>
      </c>
      <c r="B5" s="347"/>
      <c r="C5" s="347"/>
      <c r="D5" s="348" t="str">
        <f>E1_ZBe!C52</f>
        <v>Finansowanie działalności gospodarczej</v>
      </c>
      <c r="E5" s="348"/>
      <c r="F5" s="348"/>
      <c r="G5" s="348"/>
      <c r="H5" s="348"/>
      <c r="I5" s="348"/>
      <c r="J5" s="348"/>
      <c r="K5" s="348"/>
      <c r="L5" s="349" t="s">
        <v>94</v>
      </c>
      <c r="M5" s="349"/>
      <c r="N5" s="44">
        <f>E1_ZBe!D52</f>
        <v>4</v>
      </c>
      <c r="O5" s="349" t="s">
        <v>95</v>
      </c>
      <c r="P5" s="349"/>
      <c r="Q5" s="350" t="str">
        <f>E1_ZBe!F51</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(9)'!G6</f>
        <v>II</v>
      </c>
      <c r="H7" s="170" t="s">
        <v>99</v>
      </c>
      <c r="I7" s="40">
        <f>'M (9)'!I6</f>
        <v>4</v>
      </c>
      <c r="J7" s="253" t="s">
        <v>383</v>
      </c>
      <c r="K7" s="254"/>
      <c r="L7" s="456" t="s">
        <v>100</v>
      </c>
      <c r="M7" s="457"/>
      <c r="N7" s="7" t="s">
        <v>101</v>
      </c>
      <c r="O7" s="375" t="s">
        <v>102</v>
      </c>
      <c r="P7" s="375"/>
      <c r="Q7" s="356" t="s">
        <v>103</v>
      </c>
      <c r="R7" s="356"/>
      <c r="S7" s="45">
        <f>E1_ZBe!G52</f>
        <v>26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93" t="s">
        <v>680</v>
      </c>
      <c r="C14" s="494"/>
      <c r="D14" s="494"/>
      <c r="E14" s="494"/>
      <c r="F14" s="494"/>
      <c r="G14" s="494"/>
      <c r="H14" s="494"/>
      <c r="I14" s="494"/>
      <c r="J14" s="494"/>
      <c r="K14" s="494"/>
      <c r="L14" s="494"/>
      <c r="M14" s="495"/>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297</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824</v>
      </c>
      <c r="C19" s="494"/>
      <c r="D19" s="494"/>
      <c r="E19" s="494"/>
      <c r="F19" s="494"/>
      <c r="G19" s="494"/>
      <c r="H19" s="494"/>
      <c r="I19" s="494"/>
      <c r="J19" s="494"/>
      <c r="K19" s="494"/>
      <c r="L19" s="494"/>
      <c r="M19" s="495"/>
      <c r="N19" s="496" t="s">
        <v>300</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302</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305</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683</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311</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t="s">
        <v>319</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703</v>
      </c>
      <c r="C39" s="494"/>
      <c r="D39" s="494"/>
      <c r="E39" s="494"/>
      <c r="F39" s="494"/>
      <c r="G39" s="494"/>
      <c r="H39" s="494"/>
      <c r="I39" s="494"/>
      <c r="J39" s="494"/>
      <c r="K39" s="494"/>
      <c r="L39" s="494"/>
      <c r="M39" s="495"/>
      <c r="N39" s="496" t="s">
        <v>307</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311</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314</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t="s">
        <v>318</v>
      </c>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t="s">
        <v>319</v>
      </c>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867</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327</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328</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704</v>
      </c>
      <c r="C59" s="494"/>
      <c r="D59" s="494"/>
      <c r="E59" s="494"/>
      <c r="F59" s="494"/>
      <c r="G59" s="494"/>
      <c r="H59" s="494"/>
      <c r="I59" s="494"/>
      <c r="J59" s="494"/>
      <c r="K59" s="494"/>
      <c r="L59" s="494"/>
      <c r="M59" s="495"/>
      <c r="N59" s="496" t="s">
        <v>326</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705</v>
      </c>
      <c r="C64" s="494"/>
      <c r="D64" s="494"/>
      <c r="E64" s="494"/>
      <c r="F64" s="494"/>
      <c r="G64" s="494"/>
      <c r="H64" s="494"/>
      <c r="I64" s="494"/>
      <c r="J64" s="494"/>
      <c r="K64" s="494"/>
      <c r="L64" s="494"/>
      <c r="M64" s="495"/>
      <c r="N64" s="496" t="s">
        <v>327</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328</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E1_ZBe!G52</f>
        <v>26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26</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161</v>
      </c>
      <c r="M73" s="506"/>
      <c r="N73" s="506"/>
      <c r="O73" s="506"/>
      <c r="P73" s="506"/>
      <c r="Q73" s="506"/>
      <c r="R73" s="506"/>
      <c r="S73" s="507"/>
    </row>
    <row r="74" spans="1:19" ht="15" customHeight="1" x14ac:dyDescent="0.25">
      <c r="A74" s="291"/>
      <c r="B74" s="298" t="s">
        <v>125</v>
      </c>
      <c r="C74" s="299"/>
      <c r="D74" s="299"/>
      <c r="E74" s="299"/>
      <c r="F74" s="300"/>
      <c r="G74" s="305">
        <v>6</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E1_ZBe!H52</f>
        <v>14</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168</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E1_ZBe!J52</f>
        <v>74</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E1_ZBe!E52</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341</v>
      </c>
      <c r="C90" s="509"/>
      <c r="D90" s="509"/>
      <c r="E90" s="510"/>
      <c r="F90" s="511">
        <v>90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10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21.5" customHeight="1" x14ac:dyDescent="0.25">
      <c r="A98" s="329"/>
      <c r="B98" s="514" t="s">
        <v>864</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521</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7.75" customHeight="1" x14ac:dyDescent="0.25">
      <c r="A102" s="329"/>
      <c r="B102" s="514" t="s">
        <v>873</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XUbN5ej/mthfgyTC69czyzm2QB6EPlHkYzQ8uM1eznJKZWgotMcaXpimpxXHWK0j4OCB6zWRsYY0KQTzLrcs4g==" saltValue="IX55qlHZHWmui8GNqoqg4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00000000-0002-0000-2500-000006000000}">
      <formula1>KEW_E1</formula1>
    </dataValidation>
  </dataValidations>
  <hyperlinks>
    <hyperlink ref="O13" r:id="rId1" xr:uid="{95251A66-E24F-4FD0-B3A7-0784D25259E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E1_ZBe!B51</f>
        <v>Moduł E1/9</v>
      </c>
      <c r="B3" s="314"/>
      <c r="C3" s="314"/>
      <c r="D3" s="318" t="str">
        <f>E1_ZBe!C51</f>
        <v>Moduł specjalnościowy (1) ZARZĄDZANIE BIZNESEM</v>
      </c>
      <c r="E3" s="319"/>
      <c r="F3" s="319"/>
      <c r="G3" s="319"/>
      <c r="H3" s="319"/>
      <c r="I3" s="320"/>
      <c r="J3" s="3"/>
      <c r="K3" s="3"/>
      <c r="L3" s="4"/>
      <c r="M3" s="4"/>
      <c r="N3" s="4"/>
      <c r="O3" s="4"/>
      <c r="P3" s="4"/>
      <c r="Q3" s="4"/>
      <c r="R3" s="4"/>
    </row>
    <row r="4" spans="1:19" ht="18.75" thickBot="1" x14ac:dyDescent="0.3">
      <c r="A4" s="346" t="s">
        <v>110</v>
      </c>
      <c r="B4" s="346"/>
      <c r="C4" s="346"/>
      <c r="D4" s="315" t="str">
        <f>E1_ZBe!B53</f>
        <v>Kurs 9.2.</v>
      </c>
      <c r="E4" s="316"/>
      <c r="F4" s="316"/>
      <c r="G4" s="316"/>
      <c r="H4" s="316"/>
      <c r="I4" s="317"/>
      <c r="J4" s="3"/>
      <c r="K4" s="3"/>
      <c r="L4" s="4"/>
      <c r="M4" s="4"/>
      <c r="N4" s="4"/>
      <c r="O4" s="4"/>
      <c r="P4" s="4"/>
      <c r="Q4" s="4"/>
      <c r="R4" s="4"/>
    </row>
    <row r="5" spans="1:19" ht="23.25" thickBot="1" x14ac:dyDescent="0.3">
      <c r="A5" s="347" t="s">
        <v>111</v>
      </c>
      <c r="B5" s="347"/>
      <c r="C5" s="347"/>
      <c r="D5" s="348" t="str">
        <f>E1_ZBe!C53</f>
        <v>Narzędzia HR w firmie</v>
      </c>
      <c r="E5" s="348"/>
      <c r="F5" s="348"/>
      <c r="G5" s="348"/>
      <c r="H5" s="348"/>
      <c r="I5" s="348"/>
      <c r="J5" s="348"/>
      <c r="K5" s="348"/>
      <c r="L5" s="349" t="s">
        <v>94</v>
      </c>
      <c r="M5" s="349"/>
      <c r="N5" s="44">
        <f>E1_ZBe!D53</f>
        <v>4</v>
      </c>
      <c r="O5" s="349" t="s">
        <v>95</v>
      </c>
      <c r="P5" s="349"/>
      <c r="Q5" s="350" t="str">
        <f>E1_ZBe!F51</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(9)'!G6</f>
        <v>II</v>
      </c>
      <c r="H7" s="170" t="s">
        <v>99</v>
      </c>
      <c r="I7" s="40">
        <f>'M (9)'!I6</f>
        <v>4</v>
      </c>
      <c r="J7" s="253" t="s">
        <v>383</v>
      </c>
      <c r="K7" s="254"/>
      <c r="L7" s="456" t="s">
        <v>100</v>
      </c>
      <c r="M7" s="457"/>
      <c r="N7" s="7" t="s">
        <v>101</v>
      </c>
      <c r="O7" s="375" t="s">
        <v>102</v>
      </c>
      <c r="P7" s="375"/>
      <c r="Q7" s="356" t="s">
        <v>103</v>
      </c>
      <c r="R7" s="356"/>
      <c r="S7" s="45">
        <f>E1_ZBe!G53</f>
        <v>26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706</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298</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t="s">
        <v>302</v>
      </c>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t="s">
        <v>304</v>
      </c>
      <c r="O18" s="491"/>
      <c r="P18" s="491"/>
      <c r="Q18" s="491"/>
      <c r="R18" s="491"/>
      <c r="S18" s="492"/>
    </row>
    <row r="19" spans="1:19" ht="15" customHeight="1" x14ac:dyDescent="0.25">
      <c r="A19" s="291"/>
      <c r="B19" s="493" t="s">
        <v>825</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305</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306</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826</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310</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t="s">
        <v>315</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707</v>
      </c>
      <c r="C39" s="494"/>
      <c r="D39" s="494"/>
      <c r="E39" s="494"/>
      <c r="F39" s="494"/>
      <c r="G39" s="494"/>
      <c r="H39" s="494"/>
      <c r="I39" s="494"/>
      <c r="J39" s="494"/>
      <c r="K39" s="494"/>
      <c r="L39" s="494"/>
      <c r="M39" s="495"/>
      <c r="N39" s="496" t="s">
        <v>312</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314</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315</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t="s">
        <v>318</v>
      </c>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t="s">
        <v>319</v>
      </c>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708</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322</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323</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709</v>
      </c>
      <c r="C59" s="494"/>
      <c r="D59" s="494"/>
      <c r="E59" s="494"/>
      <c r="F59" s="494"/>
      <c r="G59" s="494"/>
      <c r="H59" s="494"/>
      <c r="I59" s="494"/>
      <c r="J59" s="494"/>
      <c r="K59" s="494"/>
      <c r="L59" s="494"/>
      <c r="M59" s="495"/>
      <c r="N59" s="496" t="s">
        <v>321</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325</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327</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331</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E1_ZBe!G53</f>
        <v>26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26</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158</v>
      </c>
      <c r="M73" s="506"/>
      <c r="N73" s="506"/>
      <c r="O73" s="506"/>
      <c r="P73" s="506"/>
      <c r="Q73" s="506"/>
      <c r="R73" s="506"/>
      <c r="S73" s="507"/>
    </row>
    <row r="74" spans="1:19" ht="15" customHeight="1" x14ac:dyDescent="0.25">
      <c r="A74" s="291"/>
      <c r="B74" s="298" t="s">
        <v>125</v>
      </c>
      <c r="C74" s="299"/>
      <c r="D74" s="299"/>
      <c r="E74" s="299"/>
      <c r="F74" s="300"/>
      <c r="G74" s="305">
        <v>2</v>
      </c>
      <c r="H74" s="306"/>
      <c r="I74" s="307"/>
      <c r="J74" s="304"/>
      <c r="K74" s="289"/>
      <c r="L74" s="505" t="s">
        <v>161</v>
      </c>
      <c r="M74" s="506"/>
      <c r="N74" s="506"/>
      <c r="O74" s="506"/>
      <c r="P74" s="506"/>
      <c r="Q74" s="506"/>
      <c r="R74" s="506"/>
      <c r="S74" s="507"/>
    </row>
    <row r="75" spans="1:19" ht="15" customHeight="1" x14ac:dyDescent="0.25">
      <c r="A75" s="291"/>
      <c r="B75" s="298" t="s">
        <v>126</v>
      </c>
      <c r="C75" s="299"/>
      <c r="D75" s="299"/>
      <c r="E75" s="299"/>
      <c r="F75" s="300"/>
      <c r="G75" s="305">
        <f>E1_ZBe!H53</f>
        <v>14</v>
      </c>
      <c r="H75" s="306"/>
      <c r="I75" s="307"/>
      <c r="J75" s="304"/>
      <c r="K75" s="289"/>
      <c r="L75" s="505" t="s">
        <v>124</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155</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t="s">
        <v>181</v>
      </c>
      <c r="M77" s="506"/>
      <c r="N77" s="506"/>
      <c r="O77" s="506"/>
      <c r="P77" s="506"/>
      <c r="Q77" s="506"/>
      <c r="R77" s="506"/>
      <c r="S77" s="507"/>
    </row>
    <row r="78" spans="1:19" ht="15" customHeight="1" x14ac:dyDescent="0.25">
      <c r="A78" s="291"/>
      <c r="B78" s="298" t="s">
        <v>129</v>
      </c>
      <c r="C78" s="299"/>
      <c r="D78" s="299"/>
      <c r="E78" s="299"/>
      <c r="F78" s="300"/>
      <c r="G78" s="305">
        <v>6</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174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344</v>
      </c>
      <c r="M83" s="506"/>
      <c r="N83" s="506"/>
      <c r="O83" s="506"/>
      <c r="P83" s="506"/>
      <c r="Q83" s="506"/>
      <c r="R83" s="506"/>
      <c r="S83" s="507"/>
    </row>
    <row r="84" spans="1:19" ht="15" customHeight="1" x14ac:dyDescent="0.25">
      <c r="A84" s="291"/>
      <c r="B84" s="272" t="s">
        <v>136</v>
      </c>
      <c r="C84" s="273"/>
      <c r="D84" s="273"/>
      <c r="E84" s="273"/>
      <c r="F84" s="274"/>
      <c r="G84" s="295">
        <f>E1_ZBe!J53</f>
        <v>74</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E1_ZBe!E53</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60</v>
      </c>
      <c r="G90" s="512"/>
      <c r="H90" s="512"/>
      <c r="I90" s="513"/>
      <c r="J90" s="340"/>
      <c r="K90" s="344"/>
      <c r="L90" s="279" t="s">
        <v>292</v>
      </c>
      <c r="M90" s="280"/>
      <c r="N90" s="280"/>
      <c r="O90" s="280"/>
      <c r="P90" s="280"/>
      <c r="Q90" s="280"/>
      <c r="R90" s="280"/>
      <c r="S90" s="281"/>
    </row>
    <row r="91" spans="1:19" ht="15" customHeight="1" x14ac:dyDescent="0.25">
      <c r="A91" s="336"/>
      <c r="B91" s="508" t="s">
        <v>176</v>
      </c>
      <c r="C91" s="509"/>
      <c r="D91" s="509"/>
      <c r="E91" s="510"/>
      <c r="F91" s="511">
        <v>30</v>
      </c>
      <c r="G91" s="512"/>
      <c r="H91" s="512"/>
      <c r="I91" s="513"/>
      <c r="J91" s="340"/>
      <c r="K91" s="344"/>
      <c r="L91" s="279" t="s">
        <v>143</v>
      </c>
      <c r="M91" s="280"/>
      <c r="N91" s="280"/>
      <c r="O91" s="280"/>
      <c r="P91" s="280"/>
      <c r="Q91" s="280"/>
      <c r="R91" s="280"/>
      <c r="S91" s="281"/>
    </row>
    <row r="92" spans="1:19" ht="15" customHeight="1" x14ac:dyDescent="0.25">
      <c r="A92" s="336"/>
      <c r="B92" s="508" t="s">
        <v>170</v>
      </c>
      <c r="C92" s="509"/>
      <c r="D92" s="509"/>
      <c r="E92" s="510"/>
      <c r="F92" s="511">
        <v>10</v>
      </c>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20.75" customHeight="1" x14ac:dyDescent="0.25">
      <c r="A98" s="329"/>
      <c r="B98" s="514" t="s">
        <v>870</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51" customHeight="1" x14ac:dyDescent="0.25">
      <c r="A100" s="329"/>
      <c r="B100" s="514" t="s">
        <v>872</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6.75" customHeight="1" x14ac:dyDescent="0.25">
      <c r="A102" s="329"/>
      <c r="B102" s="514" t="s">
        <v>871</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ZB6iIefDhhQNQULlKBnCVVagApQZexXF9Zjcpgaz34/esQMhHTXgYrvyWIW2hw291K3Ph25qYRjUUz5+0tr0BA==" saltValue="CuAEqXSdBUy/tzXLD32t4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0000000-0002-0000-2600-000004000000}">
      <formula1>KEK_E1</formula1>
    </dataValidation>
    <dataValidation type="list" allowBlank="1" showInputMessage="1" showErrorMessage="1" sqref="N34:S53" xr:uid="{00000000-0002-0000-2600-000005000000}">
      <formula1>KEU_E1</formula1>
    </dataValidation>
    <dataValidation type="list" allowBlank="1" showInputMessage="1" showErrorMessage="1" sqref="N14:S33" xr:uid="{00000000-0002-0000-2600-000006000000}">
      <formula1>KEW_E1</formula1>
    </dataValidation>
  </dataValidations>
  <hyperlinks>
    <hyperlink ref="O13" r:id="rId1" xr:uid="{CAB2D27F-F932-44F6-BBAA-0EF27F57B2F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E1_ZBe!B10</f>
        <v>Moduł E1/1</v>
      </c>
      <c r="B3" s="314"/>
      <c r="C3" s="314"/>
      <c r="D3" s="318" t="str">
        <f>E1_ZBe!C10</f>
        <v>Biznes w działaniu</v>
      </c>
      <c r="E3" s="319"/>
      <c r="F3" s="319"/>
      <c r="G3" s="319"/>
      <c r="H3" s="319"/>
      <c r="I3" s="320"/>
      <c r="J3" s="3"/>
      <c r="K3" s="3"/>
      <c r="L3" s="4"/>
      <c r="M3" s="4"/>
      <c r="N3" s="4"/>
      <c r="O3" s="4"/>
      <c r="P3" s="4"/>
      <c r="Q3" s="4"/>
      <c r="R3" s="4"/>
    </row>
    <row r="4" spans="1:19" ht="18.75" thickBot="1" x14ac:dyDescent="0.3">
      <c r="A4" s="346" t="s">
        <v>110</v>
      </c>
      <c r="B4" s="346"/>
      <c r="C4" s="346"/>
      <c r="D4" s="315" t="str">
        <f>E1_ZBe!B12</f>
        <v>Kurs 1.2.</v>
      </c>
      <c r="E4" s="316"/>
      <c r="F4" s="316"/>
      <c r="G4" s="316"/>
      <c r="H4" s="316"/>
      <c r="I4" s="317"/>
      <c r="J4" s="43"/>
      <c r="K4" s="43"/>
      <c r="L4" s="4"/>
      <c r="M4" s="4"/>
      <c r="N4" s="4"/>
      <c r="O4" s="4"/>
      <c r="P4" s="4"/>
      <c r="Q4" s="4"/>
      <c r="R4" s="4"/>
    </row>
    <row r="5" spans="1:19" ht="23.25" thickBot="1" x14ac:dyDescent="0.3">
      <c r="A5" s="347" t="s">
        <v>111</v>
      </c>
      <c r="B5" s="347"/>
      <c r="C5" s="347"/>
      <c r="D5" s="348" t="str">
        <f>E1_ZBe!C12</f>
        <v>Gra symulacyjna</v>
      </c>
      <c r="E5" s="348"/>
      <c r="F5" s="348"/>
      <c r="G5" s="348"/>
      <c r="H5" s="348"/>
      <c r="I5" s="348"/>
      <c r="J5" s="348"/>
      <c r="K5" s="348"/>
      <c r="L5" s="349" t="s">
        <v>94</v>
      </c>
      <c r="M5" s="349"/>
      <c r="N5" s="44">
        <f>E1_ZBe!D12</f>
        <v>1</v>
      </c>
      <c r="O5" s="349" t="s">
        <v>95</v>
      </c>
      <c r="P5" s="349"/>
      <c r="Q5" s="350" t="str">
        <f>E1_ZBe!F10</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(1)'!G6</f>
        <v>I</v>
      </c>
      <c r="H7" s="170" t="s">
        <v>99</v>
      </c>
      <c r="I7" s="40">
        <f>'M (1)'!I6</f>
        <v>1</v>
      </c>
      <c r="J7" s="253" t="s">
        <v>383</v>
      </c>
      <c r="K7" s="254"/>
      <c r="L7" s="456" t="s">
        <v>100</v>
      </c>
      <c r="M7" s="457"/>
      <c r="N7" s="7" t="s">
        <v>101</v>
      </c>
      <c r="O7" s="375" t="s">
        <v>102</v>
      </c>
      <c r="P7" s="375"/>
      <c r="Q7" s="356" t="s">
        <v>103</v>
      </c>
      <c r="R7" s="356"/>
      <c r="S7" s="45">
        <f>E1_ZBe!G12</f>
        <v>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570</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301</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571</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311</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312</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572</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327</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329</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E1_ZBe!G12</f>
        <v>6</v>
      </c>
      <c r="H71" s="296"/>
      <c r="I71" s="297"/>
      <c r="J71" s="304"/>
      <c r="K71" s="288" t="s">
        <v>202</v>
      </c>
      <c r="L71" s="275" t="s">
        <v>122</v>
      </c>
      <c r="M71" s="276"/>
      <c r="N71" s="276"/>
      <c r="O71" s="276"/>
      <c r="P71" s="276"/>
      <c r="Q71" s="276"/>
      <c r="R71" s="276"/>
      <c r="S71" s="277"/>
    </row>
    <row r="72" spans="1:19" ht="15" customHeight="1" x14ac:dyDescent="0.25">
      <c r="A72" s="291"/>
      <c r="B72" s="311" t="s">
        <v>123</v>
      </c>
      <c r="C72" s="312"/>
      <c r="D72" s="312"/>
      <c r="E72" s="312"/>
      <c r="F72" s="313"/>
      <c r="G72" s="282">
        <f>SUM(G73:I83)</f>
        <v>6</v>
      </c>
      <c r="H72" s="283"/>
      <c r="I72" s="284"/>
      <c r="J72" s="304"/>
      <c r="K72" s="289"/>
      <c r="L72" s="505" t="s">
        <v>172</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c r="M74" s="506"/>
      <c r="N74" s="506"/>
      <c r="O74" s="506"/>
      <c r="P74" s="506"/>
      <c r="Q74" s="506"/>
      <c r="R74" s="506"/>
      <c r="S74" s="507"/>
    </row>
    <row r="75" spans="1:19" ht="15" customHeight="1" x14ac:dyDescent="0.25">
      <c r="A75" s="291"/>
      <c r="B75" s="298" t="s">
        <v>126</v>
      </c>
      <c r="C75" s="299"/>
      <c r="D75" s="299"/>
      <c r="E75" s="299"/>
      <c r="F75" s="300"/>
      <c r="G75" s="305">
        <f>E1_ZBe!H12</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v>6</v>
      </c>
      <c r="H80" s="306"/>
      <c r="I80" s="307"/>
      <c r="J80" s="304"/>
      <c r="K80" s="288" t="s">
        <v>203</v>
      </c>
      <c r="L80" s="275" t="s">
        <v>132</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171</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174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E1_ZBe!J12</f>
        <v>19</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E1_ZBe!E12</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141</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165</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146</v>
      </c>
      <c r="C97" s="332"/>
      <c r="D97" s="332"/>
      <c r="E97" s="332"/>
      <c r="F97" s="332"/>
      <c r="G97" s="332"/>
      <c r="H97" s="332"/>
      <c r="I97" s="332"/>
      <c r="J97" s="332"/>
      <c r="K97" s="332"/>
      <c r="L97" s="332"/>
      <c r="M97" s="332"/>
      <c r="N97" s="332"/>
      <c r="O97" s="332"/>
      <c r="P97" s="332"/>
      <c r="Q97" s="332"/>
      <c r="R97" s="332"/>
      <c r="S97" s="333"/>
    </row>
    <row r="98" spans="1:19" ht="107.25" customHeight="1" x14ac:dyDescent="0.25">
      <c r="A98" s="329"/>
      <c r="B98" s="514" t="s">
        <v>449</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53.25" customHeight="1" x14ac:dyDescent="0.25">
      <c r="A100" s="329"/>
      <c r="B100" s="514" t="s">
        <v>399</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9.5" customHeight="1" x14ac:dyDescent="0.25">
      <c r="A102" s="329"/>
      <c r="B102" s="514"/>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wX8VU1x6G8y5ize6W6fULj4jRzU+GEWNVM7mAGRFiRsk0BvZY0RuVp69BLV8ovdMQTBiJ6Sywp9kGFtwAWHIag==" saltValue="ujdjZoHZwxkORFYkOybS/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1" xr:uid="{DB82DCB2-498B-4AEB-B0F8-1E85CCD6841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4"/>
  <sheetViews>
    <sheetView showGridLines="0" zoomScale="112" zoomScaleNormal="112"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E1_ZBe!B55</f>
        <v>Moduł E1/10</v>
      </c>
      <c r="D3" s="271"/>
      <c r="E3" s="271"/>
      <c r="F3" s="243"/>
      <c r="G3" s="3"/>
      <c r="H3" s="3"/>
      <c r="I3" s="3"/>
      <c r="J3" s="3"/>
      <c r="K3" s="3"/>
      <c r="L3" s="4"/>
      <c r="M3" s="4"/>
      <c r="N3" s="4"/>
      <c r="O3" s="4"/>
      <c r="P3" s="4"/>
      <c r="Q3" s="4"/>
    </row>
    <row r="4" spans="1:19" s="443" customFormat="1" ht="39.75" customHeight="1" thickBot="1" x14ac:dyDescent="0.3">
      <c r="A4" s="251" t="s">
        <v>93</v>
      </c>
      <c r="B4" s="251"/>
      <c r="C4" s="261" t="str">
        <f>E1_ZBe!C55</f>
        <v>Moduł dyplomowy (1)</v>
      </c>
      <c r="D4" s="262"/>
      <c r="E4" s="262"/>
      <c r="F4" s="262"/>
      <c r="G4" s="262"/>
      <c r="H4" s="262"/>
      <c r="I4" s="262"/>
      <c r="J4" s="263"/>
      <c r="K4" s="266" t="s">
        <v>94</v>
      </c>
      <c r="L4" s="266"/>
      <c r="M4" s="171">
        <f>E1_ZBe!D55</f>
        <v>7</v>
      </c>
      <c r="N4" s="264" t="s">
        <v>95</v>
      </c>
      <c r="O4" s="265"/>
      <c r="P4" s="258" t="str">
        <f>E1_ZBe!F55</f>
        <v>prof. A. Zelek</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346</v>
      </c>
      <c r="H6" s="166" t="s">
        <v>99</v>
      </c>
      <c r="I6" s="40">
        <v>5</v>
      </c>
      <c r="J6" s="7" t="s">
        <v>290</v>
      </c>
      <c r="K6" s="445" t="s">
        <v>100</v>
      </c>
      <c r="L6" s="445"/>
      <c r="M6" s="252" t="s">
        <v>101</v>
      </c>
      <c r="N6" s="252"/>
      <c r="O6" s="171" t="s">
        <v>102</v>
      </c>
      <c r="P6" s="253" t="s">
        <v>103</v>
      </c>
      <c r="Q6" s="254"/>
      <c r="R6" s="171">
        <f>E1_ZBe!G55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526" t="s">
        <v>424</v>
      </c>
      <c r="B11" s="527"/>
      <c r="C11" s="527"/>
      <c r="D11" s="527"/>
      <c r="E11" s="527"/>
      <c r="F11" s="527"/>
      <c r="G11" s="527"/>
      <c r="H11" s="527"/>
      <c r="I11" s="527"/>
      <c r="J11" s="527"/>
      <c r="K11" s="527"/>
      <c r="L11" s="527"/>
      <c r="M11" s="527"/>
      <c r="N11" s="527"/>
      <c r="O11" s="527"/>
      <c r="P11" s="527"/>
      <c r="Q11" s="527"/>
      <c r="R11" s="52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425</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27.5" customHeight="1" thickBot="1" x14ac:dyDescent="0.3">
      <c r="A22" s="453" t="s">
        <v>526</v>
      </c>
      <c r="B22" s="454"/>
      <c r="C22" s="454"/>
      <c r="D22" s="454"/>
      <c r="E22" s="454"/>
      <c r="F22" s="454" t="s">
        <v>527</v>
      </c>
      <c r="G22" s="454"/>
      <c r="H22" s="454"/>
      <c r="I22" s="454"/>
      <c r="J22" s="454"/>
      <c r="K22" s="454"/>
      <c r="L22" s="454" t="s">
        <v>426</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E1_ZBe!B55</f>
        <v>Moduł E1/10</v>
      </c>
      <c r="C26" s="191"/>
      <c r="D26" s="33" t="str">
        <f>E1_ZBe!B56</f>
        <v>Kurs 10.1.</v>
      </c>
      <c r="E26" s="106" t="str">
        <f>E1_ZBe!B55</f>
        <v>Moduł E1/10</v>
      </c>
      <c r="F26" s="198" t="str">
        <f>E1_ZBe!B57</f>
        <v>Kurs 10.2.</v>
      </c>
      <c r="G26" s="199"/>
      <c r="H26" s="206" t="str">
        <f>E1_ZBe!B55</f>
        <v>Moduł E1/10</v>
      </c>
      <c r="I26" s="207"/>
      <c r="J26" s="34" t="str">
        <f>E1_ZBe!B58</f>
        <v>Kurs 10.3.</v>
      </c>
      <c r="K26" s="214"/>
      <c r="L26" s="215"/>
      <c r="M26" s="214"/>
      <c r="N26" s="215"/>
      <c r="O26" s="216"/>
      <c r="P26" s="217"/>
      <c r="Q26" s="216"/>
      <c r="R26" s="218"/>
    </row>
    <row r="27" spans="1:19" s="107" customFormat="1" ht="59.25" customHeight="1" x14ac:dyDescent="0.25">
      <c r="A27" s="131" t="s">
        <v>111</v>
      </c>
      <c r="B27" s="358" t="str">
        <f>E1_ZBe!C56</f>
        <v>Metodyka pisania prac dyplomowych</v>
      </c>
      <c r="C27" s="359"/>
      <c r="D27" s="360"/>
      <c r="E27" s="361" t="str">
        <f>E1_ZBe!C57</f>
        <v>Metody badań ekonomicznych - warsztat</v>
      </c>
      <c r="F27" s="362"/>
      <c r="G27" s="363"/>
      <c r="H27" s="364" t="str">
        <f>E1_ZBe!C58</f>
        <v>Praca z promotorem</v>
      </c>
      <c r="I27" s="365"/>
      <c r="J27" s="366"/>
      <c r="K27" s="367"/>
      <c r="L27" s="368"/>
      <c r="M27" s="368"/>
      <c r="N27" s="369"/>
      <c r="O27" s="370"/>
      <c r="P27" s="371"/>
      <c r="Q27" s="371"/>
      <c r="R27" s="372"/>
    </row>
    <row r="28" spans="1:19" s="107" customFormat="1" ht="30" customHeight="1" thickBot="1" x14ac:dyDescent="0.3">
      <c r="A28" s="39" t="s">
        <v>112</v>
      </c>
      <c r="B28" s="192">
        <f>E1_ZBe!D56</f>
        <v>2</v>
      </c>
      <c r="C28" s="193"/>
      <c r="D28" s="194"/>
      <c r="E28" s="203">
        <f>E1_ZBe!D57</f>
        <v>2</v>
      </c>
      <c r="F28" s="204"/>
      <c r="G28" s="205"/>
      <c r="H28" s="211">
        <f>E1_ZBe!D58</f>
        <v>3</v>
      </c>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64"/>
      <c r="M29" s="156"/>
      <c r="N29" s="157"/>
      <c r="O29" s="158"/>
      <c r="P29" s="162"/>
      <c r="Q29" s="160"/>
      <c r="R29" s="161"/>
    </row>
    <row r="30" spans="1:19" s="107" customFormat="1" x14ac:dyDescent="0.25"/>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sheetData>
  <sheetProtection algorithmName="SHA-512" hashValue="BbGJeyMcir3eJy6Qy2lvqHZiq+OjUu9EKj+W/Fbf2siCYHcJvWx0RJ82qqekNPQMghyk03heGUFAmOSoylQwPA==" saltValue="+ci9yvh7ukAvdxUiK8wJK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572EDE34-CAD0-4A20-94F8-ABB457C5C8D6}"/>
    <hyperlink ref="C29" r:id="rId2" xr:uid="{C6B0BCB9-B6EE-49F9-9E4D-E11F237BA743}"/>
    <hyperlink ref="I29" r:id="rId3" xr:uid="{61618BAD-E51E-444A-A02E-1B21AA6CF2F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E1_ZBe!B55</f>
        <v>Moduł E1/10</v>
      </c>
      <c r="B3" s="314"/>
      <c r="C3" s="314"/>
      <c r="D3" s="318" t="str">
        <f>E1_ZBe!C55</f>
        <v>Moduł dyplomowy (1)</v>
      </c>
      <c r="E3" s="319"/>
      <c r="F3" s="319"/>
      <c r="G3" s="319"/>
      <c r="H3" s="319"/>
      <c r="I3" s="320"/>
      <c r="J3" s="3"/>
      <c r="K3" s="3"/>
      <c r="L3" s="4"/>
      <c r="M3" s="4"/>
      <c r="N3" s="4"/>
      <c r="O3" s="4"/>
      <c r="P3" s="4"/>
      <c r="Q3" s="4"/>
      <c r="R3" s="4"/>
    </row>
    <row r="4" spans="1:19" ht="18.75" thickBot="1" x14ac:dyDescent="0.3">
      <c r="A4" s="346" t="s">
        <v>110</v>
      </c>
      <c r="B4" s="346"/>
      <c r="C4" s="346"/>
      <c r="D4" s="315" t="str">
        <f>E1_ZBe!B56</f>
        <v>Kurs 10.1.</v>
      </c>
      <c r="E4" s="316"/>
      <c r="F4" s="316"/>
      <c r="G4" s="316"/>
      <c r="H4" s="316"/>
      <c r="I4" s="317"/>
      <c r="J4" s="3"/>
      <c r="K4" s="3"/>
      <c r="L4" s="4"/>
      <c r="M4" s="4"/>
      <c r="N4" s="4"/>
      <c r="O4" s="4"/>
      <c r="P4" s="4"/>
      <c r="Q4" s="4"/>
      <c r="R4" s="4"/>
    </row>
    <row r="5" spans="1:19" ht="23.25" thickBot="1" x14ac:dyDescent="0.3">
      <c r="A5" s="347" t="s">
        <v>111</v>
      </c>
      <c r="B5" s="347"/>
      <c r="C5" s="347"/>
      <c r="D5" s="348" t="str">
        <f>E1_ZBe!C56</f>
        <v>Metodyka pisania prac dyplomowych</v>
      </c>
      <c r="E5" s="348"/>
      <c r="F5" s="348"/>
      <c r="G5" s="348"/>
      <c r="H5" s="348"/>
      <c r="I5" s="348"/>
      <c r="J5" s="348"/>
      <c r="K5" s="348"/>
      <c r="L5" s="349" t="s">
        <v>94</v>
      </c>
      <c r="M5" s="349"/>
      <c r="N5" s="44">
        <f>E1_ZBe!D56</f>
        <v>2</v>
      </c>
      <c r="O5" s="349" t="s">
        <v>95</v>
      </c>
      <c r="P5" s="349"/>
      <c r="Q5" s="350" t="str">
        <f>E1_ZBe!F55</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(10)'!G6</f>
        <v>III</v>
      </c>
      <c r="H7" s="170" t="s">
        <v>99</v>
      </c>
      <c r="I7" s="40">
        <f>'M (10)'!I6</f>
        <v>5</v>
      </c>
      <c r="J7" s="253" t="s">
        <v>383</v>
      </c>
      <c r="K7" s="254"/>
      <c r="L7" s="456" t="s">
        <v>100</v>
      </c>
      <c r="M7" s="457"/>
      <c r="N7" s="7" t="s">
        <v>101</v>
      </c>
      <c r="O7" s="375" t="s">
        <v>102</v>
      </c>
      <c r="P7" s="375"/>
      <c r="Q7" s="356" t="s">
        <v>103</v>
      </c>
      <c r="R7" s="356"/>
      <c r="S7" s="45">
        <f>E1_ZBe!G56</f>
        <v>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710</v>
      </c>
      <c r="C14" s="476"/>
      <c r="D14" s="476"/>
      <c r="E14" s="476"/>
      <c r="F14" s="476"/>
      <c r="G14" s="476"/>
      <c r="H14" s="476"/>
      <c r="I14" s="476"/>
      <c r="J14" s="476"/>
      <c r="K14" s="476"/>
      <c r="L14" s="476"/>
      <c r="M14" s="477"/>
      <c r="N14" s="478" t="s">
        <v>306</v>
      </c>
      <c r="O14" s="479"/>
      <c r="P14" s="479"/>
      <c r="Q14" s="479"/>
      <c r="R14" s="479"/>
      <c r="S14" s="480"/>
    </row>
    <row r="15" spans="1:19" ht="15" customHeight="1" x14ac:dyDescent="0.25">
      <c r="A15" s="291"/>
      <c r="B15" s="481"/>
      <c r="C15" s="519"/>
      <c r="D15" s="519"/>
      <c r="E15" s="519"/>
      <c r="F15" s="519"/>
      <c r="G15" s="519"/>
      <c r="H15" s="519"/>
      <c r="I15" s="519"/>
      <c r="J15" s="519"/>
      <c r="K15" s="519"/>
      <c r="L15" s="519"/>
      <c r="M15" s="483"/>
      <c r="N15" s="484"/>
      <c r="O15" s="485"/>
      <c r="P15" s="485"/>
      <c r="Q15" s="485"/>
      <c r="R15" s="485"/>
      <c r="S15" s="486"/>
    </row>
    <row r="16" spans="1:19" ht="15" customHeight="1" x14ac:dyDescent="0.25">
      <c r="A16" s="291"/>
      <c r="B16" s="481"/>
      <c r="C16" s="519"/>
      <c r="D16" s="519"/>
      <c r="E16" s="519"/>
      <c r="F16" s="519"/>
      <c r="G16" s="519"/>
      <c r="H16" s="519"/>
      <c r="I16" s="519"/>
      <c r="J16" s="519"/>
      <c r="K16" s="519"/>
      <c r="L16" s="519"/>
      <c r="M16" s="483"/>
      <c r="N16" s="484"/>
      <c r="O16" s="485"/>
      <c r="P16" s="485"/>
      <c r="Q16" s="485"/>
      <c r="R16" s="485"/>
      <c r="S16" s="486"/>
    </row>
    <row r="17" spans="1:19" ht="15" customHeight="1" x14ac:dyDescent="0.25">
      <c r="A17" s="291"/>
      <c r="B17" s="481"/>
      <c r="C17" s="519"/>
      <c r="D17" s="519"/>
      <c r="E17" s="519"/>
      <c r="F17" s="519"/>
      <c r="G17" s="519"/>
      <c r="H17" s="519"/>
      <c r="I17" s="519"/>
      <c r="J17" s="519"/>
      <c r="K17" s="519"/>
      <c r="L17" s="519"/>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711</v>
      </c>
      <c r="C19" s="494"/>
      <c r="D19" s="494"/>
      <c r="E19" s="494"/>
      <c r="F19" s="494"/>
      <c r="G19" s="494"/>
      <c r="H19" s="494"/>
      <c r="I19" s="494"/>
      <c r="J19" s="494"/>
      <c r="K19" s="494"/>
      <c r="L19" s="494"/>
      <c r="M19" s="495"/>
      <c r="N19" s="496" t="s">
        <v>294</v>
      </c>
      <c r="O19" s="497"/>
      <c r="P19" s="497"/>
      <c r="Q19" s="497"/>
      <c r="R19" s="497"/>
      <c r="S19" s="498"/>
    </row>
    <row r="20" spans="1:19" ht="15" customHeight="1" x14ac:dyDescent="0.25">
      <c r="A20" s="291"/>
      <c r="B20" s="481"/>
      <c r="C20" s="519"/>
      <c r="D20" s="519"/>
      <c r="E20" s="519"/>
      <c r="F20" s="519"/>
      <c r="G20" s="519"/>
      <c r="H20" s="519"/>
      <c r="I20" s="519"/>
      <c r="J20" s="519"/>
      <c r="K20" s="519"/>
      <c r="L20" s="519"/>
      <c r="M20" s="483"/>
      <c r="N20" s="484" t="s">
        <v>306</v>
      </c>
      <c r="O20" s="485"/>
      <c r="P20" s="485"/>
      <c r="Q20" s="485"/>
      <c r="R20" s="485"/>
      <c r="S20" s="486"/>
    </row>
    <row r="21" spans="1:19" ht="15" customHeight="1" x14ac:dyDescent="0.25">
      <c r="A21" s="291"/>
      <c r="B21" s="481"/>
      <c r="C21" s="519"/>
      <c r="D21" s="519"/>
      <c r="E21" s="519"/>
      <c r="F21" s="519"/>
      <c r="G21" s="519"/>
      <c r="H21" s="519"/>
      <c r="I21" s="519"/>
      <c r="J21" s="519"/>
      <c r="K21" s="519"/>
      <c r="L21" s="519"/>
      <c r="M21" s="483"/>
      <c r="N21" s="484"/>
      <c r="O21" s="485"/>
      <c r="P21" s="485"/>
      <c r="Q21" s="485"/>
      <c r="R21" s="485"/>
      <c r="S21" s="486"/>
    </row>
    <row r="22" spans="1:19" ht="15" customHeight="1" x14ac:dyDescent="0.25">
      <c r="A22" s="291"/>
      <c r="B22" s="481"/>
      <c r="C22" s="519"/>
      <c r="D22" s="519"/>
      <c r="E22" s="519"/>
      <c r="F22" s="519"/>
      <c r="G22" s="519"/>
      <c r="H22" s="519"/>
      <c r="I22" s="519"/>
      <c r="J22" s="519"/>
      <c r="K22" s="519"/>
      <c r="L22" s="519"/>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712</v>
      </c>
      <c r="C24" s="494"/>
      <c r="D24" s="494"/>
      <c r="E24" s="494"/>
      <c r="F24" s="494"/>
      <c r="G24" s="494"/>
      <c r="H24" s="494"/>
      <c r="I24" s="494"/>
      <c r="J24" s="494"/>
      <c r="K24" s="494"/>
      <c r="L24" s="494"/>
      <c r="M24" s="495"/>
      <c r="N24" s="496" t="s">
        <v>306</v>
      </c>
      <c r="O24" s="497"/>
      <c r="P24" s="497"/>
      <c r="Q24" s="497"/>
      <c r="R24" s="497"/>
      <c r="S24" s="498"/>
    </row>
    <row r="25" spans="1:19" ht="15" customHeight="1" x14ac:dyDescent="0.25">
      <c r="A25" s="291"/>
      <c r="B25" s="481"/>
      <c r="C25" s="519"/>
      <c r="D25" s="519"/>
      <c r="E25" s="519"/>
      <c r="F25" s="519"/>
      <c r="G25" s="519"/>
      <c r="H25" s="519"/>
      <c r="I25" s="519"/>
      <c r="J25" s="519"/>
      <c r="K25" s="519"/>
      <c r="L25" s="519"/>
      <c r="M25" s="483"/>
      <c r="N25" s="484" t="s">
        <v>299</v>
      </c>
      <c r="O25" s="485"/>
      <c r="P25" s="485"/>
      <c r="Q25" s="485"/>
      <c r="R25" s="485"/>
      <c r="S25" s="486"/>
    </row>
    <row r="26" spans="1:19" ht="15" customHeight="1" x14ac:dyDescent="0.25">
      <c r="A26" s="291"/>
      <c r="B26" s="481"/>
      <c r="C26" s="519"/>
      <c r="D26" s="519"/>
      <c r="E26" s="519"/>
      <c r="F26" s="519"/>
      <c r="G26" s="519"/>
      <c r="H26" s="519"/>
      <c r="I26" s="519"/>
      <c r="J26" s="519"/>
      <c r="K26" s="519"/>
      <c r="L26" s="519"/>
      <c r="M26" s="483"/>
      <c r="N26" s="484" t="s">
        <v>305</v>
      </c>
      <c r="O26" s="485"/>
      <c r="P26" s="485"/>
      <c r="Q26" s="485"/>
      <c r="R26" s="485"/>
      <c r="S26" s="486"/>
    </row>
    <row r="27" spans="1:19" ht="15" customHeight="1" x14ac:dyDescent="0.25">
      <c r="A27" s="291"/>
      <c r="B27" s="481"/>
      <c r="C27" s="519"/>
      <c r="D27" s="519"/>
      <c r="E27" s="519"/>
      <c r="F27" s="519"/>
      <c r="G27" s="519"/>
      <c r="H27" s="519"/>
      <c r="I27" s="519"/>
      <c r="J27" s="519"/>
      <c r="K27" s="519"/>
      <c r="L27" s="519"/>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519"/>
      <c r="D30" s="519"/>
      <c r="E30" s="519"/>
      <c r="F30" s="519"/>
      <c r="G30" s="519"/>
      <c r="H30" s="519"/>
      <c r="I30" s="519"/>
      <c r="J30" s="519"/>
      <c r="K30" s="519"/>
      <c r="L30" s="519"/>
      <c r="M30" s="483"/>
      <c r="N30" s="484"/>
      <c r="O30" s="485"/>
      <c r="P30" s="485"/>
      <c r="Q30" s="485"/>
      <c r="R30" s="485"/>
      <c r="S30" s="486"/>
    </row>
    <row r="31" spans="1:19" ht="15" hidden="1" customHeight="1" x14ac:dyDescent="0.25">
      <c r="A31" s="291"/>
      <c r="B31" s="481"/>
      <c r="C31" s="519"/>
      <c r="D31" s="519"/>
      <c r="E31" s="519"/>
      <c r="F31" s="519"/>
      <c r="G31" s="519"/>
      <c r="H31" s="519"/>
      <c r="I31" s="519"/>
      <c r="J31" s="519"/>
      <c r="K31" s="519"/>
      <c r="L31" s="519"/>
      <c r="M31" s="483"/>
      <c r="N31" s="484"/>
      <c r="O31" s="485"/>
      <c r="P31" s="485"/>
      <c r="Q31" s="485"/>
      <c r="R31" s="485"/>
      <c r="S31" s="486"/>
    </row>
    <row r="32" spans="1:19" ht="15" hidden="1" customHeight="1" x14ac:dyDescent="0.25">
      <c r="A32" s="291"/>
      <c r="B32" s="481"/>
      <c r="C32" s="519"/>
      <c r="D32" s="519"/>
      <c r="E32" s="519"/>
      <c r="F32" s="519"/>
      <c r="G32" s="519"/>
      <c r="H32" s="519"/>
      <c r="I32" s="519"/>
      <c r="J32" s="519"/>
      <c r="K32" s="519"/>
      <c r="L32" s="519"/>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713</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519"/>
      <c r="D35" s="519"/>
      <c r="E35" s="519"/>
      <c r="F35" s="519"/>
      <c r="G35" s="519"/>
      <c r="H35" s="519"/>
      <c r="I35" s="519"/>
      <c r="J35" s="519"/>
      <c r="K35" s="519"/>
      <c r="L35" s="519"/>
      <c r="M35" s="483"/>
      <c r="N35" s="484" t="s">
        <v>308</v>
      </c>
      <c r="O35" s="485"/>
      <c r="P35" s="485"/>
      <c r="Q35" s="485"/>
      <c r="R35" s="485"/>
      <c r="S35" s="486"/>
    </row>
    <row r="36" spans="1:19" ht="15" customHeight="1" x14ac:dyDescent="0.25">
      <c r="A36" s="354"/>
      <c r="B36" s="481"/>
      <c r="C36" s="519"/>
      <c r="D36" s="519"/>
      <c r="E36" s="519"/>
      <c r="F36" s="519"/>
      <c r="G36" s="519"/>
      <c r="H36" s="519"/>
      <c r="I36" s="519"/>
      <c r="J36" s="519"/>
      <c r="K36" s="519"/>
      <c r="L36" s="519"/>
      <c r="M36" s="483"/>
      <c r="N36" s="484" t="s">
        <v>309</v>
      </c>
      <c r="O36" s="485"/>
      <c r="P36" s="485"/>
      <c r="Q36" s="485"/>
      <c r="R36" s="485"/>
      <c r="S36" s="486"/>
    </row>
    <row r="37" spans="1:19" ht="15" customHeight="1" x14ac:dyDescent="0.25">
      <c r="A37" s="354"/>
      <c r="B37" s="481"/>
      <c r="C37" s="519"/>
      <c r="D37" s="519"/>
      <c r="E37" s="519"/>
      <c r="F37" s="519"/>
      <c r="G37" s="519"/>
      <c r="H37" s="519"/>
      <c r="I37" s="519"/>
      <c r="J37" s="519"/>
      <c r="K37" s="519"/>
      <c r="L37" s="519"/>
      <c r="M37" s="483"/>
      <c r="N37" s="484" t="s">
        <v>312</v>
      </c>
      <c r="O37" s="485"/>
      <c r="P37" s="485"/>
      <c r="Q37" s="485"/>
      <c r="R37" s="485"/>
      <c r="S37" s="486"/>
    </row>
    <row r="38" spans="1:19" ht="15" customHeight="1" thickBot="1" x14ac:dyDescent="0.3">
      <c r="A38" s="354"/>
      <c r="B38" s="487"/>
      <c r="C38" s="488"/>
      <c r="D38" s="488"/>
      <c r="E38" s="488"/>
      <c r="F38" s="488"/>
      <c r="G38" s="488"/>
      <c r="H38" s="488"/>
      <c r="I38" s="488"/>
      <c r="J38" s="488"/>
      <c r="K38" s="488"/>
      <c r="L38" s="488"/>
      <c r="M38" s="489"/>
      <c r="N38" s="490" t="s">
        <v>316</v>
      </c>
      <c r="O38" s="491"/>
      <c r="P38" s="491"/>
      <c r="Q38" s="491"/>
      <c r="R38" s="491"/>
      <c r="S38" s="492"/>
    </row>
    <row r="39" spans="1:19" ht="15" customHeight="1" x14ac:dyDescent="0.25">
      <c r="A39" s="354"/>
      <c r="B39" s="493" t="s">
        <v>714</v>
      </c>
      <c r="C39" s="494"/>
      <c r="D39" s="494"/>
      <c r="E39" s="494"/>
      <c r="F39" s="494"/>
      <c r="G39" s="494"/>
      <c r="H39" s="494"/>
      <c r="I39" s="494"/>
      <c r="J39" s="494"/>
      <c r="K39" s="494"/>
      <c r="L39" s="494"/>
      <c r="M39" s="495"/>
      <c r="N39" s="478" t="s">
        <v>307</v>
      </c>
      <c r="O39" s="479"/>
      <c r="P39" s="479"/>
      <c r="Q39" s="479"/>
      <c r="R39" s="479"/>
      <c r="S39" s="480"/>
    </row>
    <row r="40" spans="1:19" ht="15" customHeight="1" x14ac:dyDescent="0.25">
      <c r="A40" s="354"/>
      <c r="B40" s="481"/>
      <c r="C40" s="519"/>
      <c r="D40" s="519"/>
      <c r="E40" s="519"/>
      <c r="F40" s="519"/>
      <c r="G40" s="519"/>
      <c r="H40" s="519"/>
      <c r="I40" s="519"/>
      <c r="J40" s="519"/>
      <c r="K40" s="519"/>
      <c r="L40" s="519"/>
      <c r="M40" s="483"/>
      <c r="N40" s="484" t="s">
        <v>308</v>
      </c>
      <c r="O40" s="485"/>
      <c r="P40" s="485"/>
      <c r="Q40" s="485"/>
      <c r="R40" s="485"/>
      <c r="S40" s="486"/>
    </row>
    <row r="41" spans="1:19" ht="15" customHeight="1" x14ac:dyDescent="0.25">
      <c r="A41" s="354"/>
      <c r="B41" s="481"/>
      <c r="C41" s="519"/>
      <c r="D41" s="519"/>
      <c r="E41" s="519"/>
      <c r="F41" s="519"/>
      <c r="G41" s="519"/>
      <c r="H41" s="519"/>
      <c r="I41" s="519"/>
      <c r="J41" s="519"/>
      <c r="K41" s="519"/>
      <c r="L41" s="519"/>
      <c r="M41" s="483"/>
      <c r="N41" s="484" t="s">
        <v>309</v>
      </c>
      <c r="O41" s="485"/>
      <c r="P41" s="485"/>
      <c r="Q41" s="485"/>
      <c r="R41" s="485"/>
      <c r="S41" s="486"/>
    </row>
    <row r="42" spans="1:19" ht="15" customHeight="1" x14ac:dyDescent="0.25">
      <c r="A42" s="354"/>
      <c r="B42" s="481"/>
      <c r="C42" s="519"/>
      <c r="D42" s="519"/>
      <c r="E42" s="519"/>
      <c r="F42" s="519"/>
      <c r="G42" s="519"/>
      <c r="H42" s="519"/>
      <c r="I42" s="519"/>
      <c r="J42" s="519"/>
      <c r="K42" s="519"/>
      <c r="L42" s="519"/>
      <c r="M42" s="483"/>
      <c r="N42" s="484" t="s">
        <v>312</v>
      </c>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t="s">
        <v>316</v>
      </c>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519"/>
      <c r="D45" s="519"/>
      <c r="E45" s="519"/>
      <c r="F45" s="519"/>
      <c r="G45" s="519"/>
      <c r="H45" s="519"/>
      <c r="I45" s="519"/>
      <c r="J45" s="519"/>
      <c r="K45" s="519"/>
      <c r="L45" s="519"/>
      <c r="M45" s="483"/>
      <c r="N45" s="484"/>
      <c r="O45" s="485"/>
      <c r="P45" s="485"/>
      <c r="Q45" s="485"/>
      <c r="R45" s="485"/>
      <c r="S45" s="486"/>
    </row>
    <row r="46" spans="1:19" ht="15" hidden="1" customHeight="1" x14ac:dyDescent="0.25">
      <c r="A46" s="354"/>
      <c r="B46" s="481"/>
      <c r="C46" s="519"/>
      <c r="D46" s="519"/>
      <c r="E46" s="519"/>
      <c r="F46" s="519"/>
      <c r="G46" s="519"/>
      <c r="H46" s="519"/>
      <c r="I46" s="519"/>
      <c r="J46" s="519"/>
      <c r="K46" s="519"/>
      <c r="L46" s="519"/>
      <c r="M46" s="483"/>
      <c r="N46" s="484"/>
      <c r="O46" s="485"/>
      <c r="P46" s="485"/>
      <c r="Q46" s="485"/>
      <c r="R46" s="485"/>
      <c r="S46" s="486"/>
    </row>
    <row r="47" spans="1:19" ht="15" hidden="1" customHeight="1" x14ac:dyDescent="0.25">
      <c r="A47" s="354"/>
      <c r="B47" s="481"/>
      <c r="C47" s="519"/>
      <c r="D47" s="519"/>
      <c r="E47" s="519"/>
      <c r="F47" s="519"/>
      <c r="G47" s="519"/>
      <c r="H47" s="519"/>
      <c r="I47" s="519"/>
      <c r="J47" s="519"/>
      <c r="K47" s="519"/>
      <c r="L47" s="519"/>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519"/>
      <c r="D50" s="519"/>
      <c r="E50" s="519"/>
      <c r="F50" s="519"/>
      <c r="G50" s="519"/>
      <c r="H50" s="519"/>
      <c r="I50" s="519"/>
      <c r="J50" s="519"/>
      <c r="K50" s="519"/>
      <c r="L50" s="519"/>
      <c r="M50" s="483"/>
      <c r="N50" s="484"/>
      <c r="O50" s="485"/>
      <c r="P50" s="485"/>
      <c r="Q50" s="485"/>
      <c r="R50" s="485"/>
      <c r="S50" s="486"/>
    </row>
    <row r="51" spans="1:19" ht="15" hidden="1" customHeight="1" x14ac:dyDescent="0.25">
      <c r="A51" s="354"/>
      <c r="B51" s="481"/>
      <c r="C51" s="519"/>
      <c r="D51" s="519"/>
      <c r="E51" s="519"/>
      <c r="F51" s="519"/>
      <c r="G51" s="519"/>
      <c r="H51" s="519"/>
      <c r="I51" s="519"/>
      <c r="J51" s="519"/>
      <c r="K51" s="519"/>
      <c r="L51" s="519"/>
      <c r="M51" s="483"/>
      <c r="N51" s="484"/>
      <c r="O51" s="485"/>
      <c r="P51" s="485"/>
      <c r="Q51" s="485"/>
      <c r="R51" s="485"/>
      <c r="S51" s="486"/>
    </row>
    <row r="52" spans="1:19" ht="15" hidden="1" customHeight="1" x14ac:dyDescent="0.25">
      <c r="A52" s="354"/>
      <c r="B52" s="481"/>
      <c r="C52" s="519"/>
      <c r="D52" s="519"/>
      <c r="E52" s="519"/>
      <c r="F52" s="519"/>
      <c r="G52" s="519"/>
      <c r="H52" s="519"/>
      <c r="I52" s="519"/>
      <c r="J52" s="519"/>
      <c r="K52" s="519"/>
      <c r="L52" s="519"/>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833</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323</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328</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330</v>
      </c>
      <c r="O57" s="485"/>
      <c r="P57" s="485"/>
      <c r="Q57" s="485"/>
      <c r="R57" s="485"/>
      <c r="S57" s="486"/>
    </row>
    <row r="58" spans="1:19" ht="15" customHeight="1" thickBot="1" x14ac:dyDescent="0.3">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715</v>
      </c>
      <c r="C59" s="494"/>
      <c r="D59" s="494"/>
      <c r="E59" s="494"/>
      <c r="F59" s="494"/>
      <c r="G59" s="494"/>
      <c r="H59" s="494"/>
      <c r="I59" s="494"/>
      <c r="J59" s="494"/>
      <c r="K59" s="494"/>
      <c r="L59" s="494"/>
      <c r="M59" s="495"/>
      <c r="N59" s="478" t="s">
        <v>321</v>
      </c>
      <c r="O59" s="479"/>
      <c r="P59" s="479"/>
      <c r="Q59" s="479"/>
      <c r="R59" s="479"/>
      <c r="S59" s="480"/>
    </row>
    <row r="60" spans="1:19" ht="15" customHeight="1" x14ac:dyDescent="0.25">
      <c r="A60" s="291"/>
      <c r="B60" s="481"/>
      <c r="C60" s="482"/>
      <c r="D60" s="482"/>
      <c r="E60" s="482"/>
      <c r="F60" s="482"/>
      <c r="G60" s="482"/>
      <c r="H60" s="482"/>
      <c r="I60" s="482"/>
      <c r="J60" s="482"/>
      <c r="K60" s="482"/>
      <c r="L60" s="482"/>
      <c r="M60" s="483"/>
      <c r="N60" s="484" t="s">
        <v>323</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328</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330</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E1_ZBe!G56</f>
        <v>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6</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v>3</v>
      </c>
      <c r="H73" s="306"/>
      <c r="I73" s="307"/>
      <c r="J73" s="304"/>
      <c r="K73" s="289"/>
      <c r="L73" s="505" t="s">
        <v>164</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c r="M74" s="506"/>
      <c r="N74" s="506"/>
      <c r="O74" s="506"/>
      <c r="P74" s="506"/>
      <c r="Q74" s="506"/>
      <c r="R74" s="506"/>
      <c r="S74" s="507"/>
    </row>
    <row r="75" spans="1:19" ht="15" customHeight="1" x14ac:dyDescent="0.25">
      <c r="A75" s="291"/>
      <c r="B75" s="298" t="s">
        <v>126</v>
      </c>
      <c r="C75" s="299"/>
      <c r="D75" s="299"/>
      <c r="E75" s="299"/>
      <c r="F75" s="300"/>
      <c r="G75" s="305">
        <f>E1_ZBe!H56</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3</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166</v>
      </c>
      <c r="M83" s="506"/>
      <c r="N83" s="506"/>
      <c r="O83" s="506"/>
      <c r="P83" s="506"/>
      <c r="Q83" s="506"/>
      <c r="R83" s="506"/>
      <c r="S83" s="507"/>
    </row>
    <row r="84" spans="1:19" ht="15" customHeight="1" x14ac:dyDescent="0.25">
      <c r="A84" s="291"/>
      <c r="B84" s="272" t="s">
        <v>136</v>
      </c>
      <c r="C84" s="273"/>
      <c r="D84" s="273"/>
      <c r="E84" s="273"/>
      <c r="F84" s="274"/>
      <c r="G84" s="295">
        <f>E1_ZBe!J56</f>
        <v>44</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E1_ZBe!E56</f>
        <v>zal. bez oceny</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196</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51.5" customHeight="1" x14ac:dyDescent="0.25">
      <c r="A98" s="329"/>
      <c r="B98" s="514" t="s">
        <v>528</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53.25" customHeight="1" x14ac:dyDescent="0.25">
      <c r="A100" s="329"/>
      <c r="B100" s="514" t="s">
        <v>529</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9.75" customHeight="1" x14ac:dyDescent="0.25">
      <c r="A102" s="329"/>
      <c r="B102" s="514" t="s">
        <v>530</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3wBE7rtO8rgBddL8yIb7VE8HrgfNkvviEuGItnVh2sX3n/CJbGu3mHMmnw5/hms1xSR7NEnU1zwhuOeAwoC4jQ==" saltValue="UW7ev9PM9UHXOu0z9Q3K0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1" xr:uid="{6606646E-0F3C-4F1C-B080-A7C85D3AE0A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E1_ZBe!B55</f>
        <v>Moduł E1/10</v>
      </c>
      <c r="B3" s="314"/>
      <c r="C3" s="314"/>
      <c r="D3" s="318" t="str">
        <f>E1_ZBe!C55</f>
        <v>Moduł dyplomowy (1)</v>
      </c>
      <c r="E3" s="319"/>
      <c r="F3" s="319"/>
      <c r="G3" s="319"/>
      <c r="H3" s="319"/>
      <c r="I3" s="320"/>
      <c r="J3" s="3"/>
      <c r="K3" s="3"/>
      <c r="L3" s="4"/>
      <c r="M3" s="4"/>
      <c r="N3" s="4"/>
      <c r="O3" s="4"/>
      <c r="P3" s="4"/>
      <c r="Q3" s="4"/>
      <c r="R3" s="4"/>
    </row>
    <row r="4" spans="1:19" ht="18.75" thickBot="1" x14ac:dyDescent="0.3">
      <c r="A4" s="346" t="s">
        <v>110</v>
      </c>
      <c r="B4" s="346"/>
      <c r="C4" s="346"/>
      <c r="D4" s="315" t="str">
        <f>E1_ZBe!B57</f>
        <v>Kurs 10.2.</v>
      </c>
      <c r="E4" s="316"/>
      <c r="F4" s="316"/>
      <c r="G4" s="316"/>
      <c r="H4" s="316"/>
      <c r="I4" s="317"/>
      <c r="J4" s="3"/>
      <c r="K4" s="3"/>
      <c r="L4" s="4"/>
      <c r="M4" s="4"/>
      <c r="N4" s="4"/>
      <c r="O4" s="4"/>
      <c r="P4" s="4"/>
      <c r="Q4" s="4"/>
      <c r="R4" s="4"/>
    </row>
    <row r="5" spans="1:19" ht="23.25" thickBot="1" x14ac:dyDescent="0.3">
      <c r="A5" s="347" t="s">
        <v>111</v>
      </c>
      <c r="B5" s="347"/>
      <c r="C5" s="347"/>
      <c r="D5" s="348" t="str">
        <f>E1_ZBe!C57</f>
        <v>Metody badań ekonomicznych - warsztat</v>
      </c>
      <c r="E5" s="348"/>
      <c r="F5" s="348"/>
      <c r="G5" s="348"/>
      <c r="H5" s="348"/>
      <c r="I5" s="348"/>
      <c r="J5" s="348"/>
      <c r="K5" s="348"/>
      <c r="L5" s="349" t="s">
        <v>94</v>
      </c>
      <c r="M5" s="349"/>
      <c r="N5" s="44">
        <f>E1_ZBe!D57</f>
        <v>2</v>
      </c>
      <c r="O5" s="349" t="s">
        <v>95</v>
      </c>
      <c r="P5" s="349"/>
      <c r="Q5" s="350" t="str">
        <f>E1_ZBe!F55</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(10)'!G6</f>
        <v>III</v>
      </c>
      <c r="H7" s="170" t="s">
        <v>99</v>
      </c>
      <c r="I7" s="40">
        <f>'M (10)'!I6</f>
        <v>5</v>
      </c>
      <c r="J7" s="253" t="s">
        <v>383</v>
      </c>
      <c r="K7" s="254"/>
      <c r="L7" s="456" t="s">
        <v>100</v>
      </c>
      <c r="M7" s="457"/>
      <c r="N7" s="7" t="s">
        <v>101</v>
      </c>
      <c r="O7" s="375" t="s">
        <v>102</v>
      </c>
      <c r="P7" s="375"/>
      <c r="Q7" s="356" t="s">
        <v>103</v>
      </c>
      <c r="R7" s="356"/>
      <c r="S7" s="45">
        <f>E1_ZBe!G57</f>
        <v>12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716</v>
      </c>
      <c r="C14" s="476"/>
      <c r="D14" s="476"/>
      <c r="E14" s="476"/>
      <c r="F14" s="476"/>
      <c r="G14" s="476"/>
      <c r="H14" s="476"/>
      <c r="I14" s="476"/>
      <c r="J14" s="476"/>
      <c r="K14" s="476"/>
      <c r="L14" s="476"/>
      <c r="M14" s="477"/>
      <c r="N14" s="478" t="s">
        <v>297</v>
      </c>
      <c r="O14" s="479"/>
      <c r="P14" s="479"/>
      <c r="Q14" s="479"/>
      <c r="R14" s="479"/>
      <c r="S14" s="480"/>
    </row>
    <row r="15" spans="1:19" ht="15" customHeight="1" x14ac:dyDescent="0.25">
      <c r="A15" s="291"/>
      <c r="B15" s="481"/>
      <c r="C15" s="519"/>
      <c r="D15" s="519"/>
      <c r="E15" s="519"/>
      <c r="F15" s="519"/>
      <c r="G15" s="519"/>
      <c r="H15" s="519"/>
      <c r="I15" s="519"/>
      <c r="J15" s="519"/>
      <c r="K15" s="519"/>
      <c r="L15" s="519"/>
      <c r="M15" s="483"/>
      <c r="N15" s="484" t="s">
        <v>305</v>
      </c>
      <c r="O15" s="485"/>
      <c r="P15" s="485"/>
      <c r="Q15" s="485"/>
      <c r="R15" s="485"/>
      <c r="S15" s="486"/>
    </row>
    <row r="16" spans="1:19" ht="15" customHeight="1" x14ac:dyDescent="0.25">
      <c r="A16" s="291"/>
      <c r="B16" s="481"/>
      <c r="C16" s="519"/>
      <c r="D16" s="519"/>
      <c r="E16" s="519"/>
      <c r="F16" s="519"/>
      <c r="G16" s="519"/>
      <c r="H16" s="519"/>
      <c r="I16" s="519"/>
      <c r="J16" s="519"/>
      <c r="K16" s="519"/>
      <c r="L16" s="519"/>
      <c r="M16" s="483"/>
      <c r="N16" s="484" t="s">
        <v>306</v>
      </c>
      <c r="O16" s="485"/>
      <c r="P16" s="485"/>
      <c r="Q16" s="485"/>
      <c r="R16" s="485"/>
      <c r="S16" s="486"/>
    </row>
    <row r="17" spans="1:19" ht="15" customHeight="1" x14ac:dyDescent="0.25">
      <c r="A17" s="291"/>
      <c r="B17" s="481"/>
      <c r="C17" s="519"/>
      <c r="D17" s="519"/>
      <c r="E17" s="519"/>
      <c r="F17" s="519"/>
      <c r="G17" s="519"/>
      <c r="H17" s="519"/>
      <c r="I17" s="519"/>
      <c r="J17" s="519"/>
      <c r="K17" s="519"/>
      <c r="L17" s="519"/>
      <c r="M17" s="483"/>
      <c r="N17" s="484"/>
      <c r="O17" s="485"/>
      <c r="P17" s="485"/>
      <c r="Q17" s="485"/>
      <c r="R17" s="485"/>
      <c r="S17" s="486"/>
    </row>
    <row r="18" spans="1:19" ht="15" customHeight="1" thickBot="1" x14ac:dyDescent="0.3">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717</v>
      </c>
      <c r="C19" s="494"/>
      <c r="D19" s="494"/>
      <c r="E19" s="494"/>
      <c r="F19" s="494"/>
      <c r="G19" s="494"/>
      <c r="H19" s="494"/>
      <c r="I19" s="494"/>
      <c r="J19" s="494"/>
      <c r="K19" s="494"/>
      <c r="L19" s="494"/>
      <c r="M19" s="495"/>
      <c r="N19" s="478" t="s">
        <v>297</v>
      </c>
      <c r="O19" s="479"/>
      <c r="P19" s="479"/>
      <c r="Q19" s="479"/>
      <c r="R19" s="479"/>
      <c r="S19" s="480"/>
    </row>
    <row r="20" spans="1:19" ht="15" customHeight="1" x14ac:dyDescent="0.25">
      <c r="A20" s="291"/>
      <c r="B20" s="481"/>
      <c r="C20" s="519"/>
      <c r="D20" s="519"/>
      <c r="E20" s="519"/>
      <c r="F20" s="519"/>
      <c r="G20" s="519"/>
      <c r="H20" s="519"/>
      <c r="I20" s="519"/>
      <c r="J20" s="519"/>
      <c r="K20" s="519"/>
      <c r="L20" s="519"/>
      <c r="M20" s="483"/>
      <c r="N20" s="484" t="s">
        <v>305</v>
      </c>
      <c r="O20" s="485"/>
      <c r="P20" s="485"/>
      <c r="Q20" s="485"/>
      <c r="R20" s="485"/>
      <c r="S20" s="486"/>
    </row>
    <row r="21" spans="1:19" ht="15" customHeight="1" x14ac:dyDescent="0.25">
      <c r="A21" s="291"/>
      <c r="B21" s="481"/>
      <c r="C21" s="519"/>
      <c r="D21" s="519"/>
      <c r="E21" s="519"/>
      <c r="F21" s="519"/>
      <c r="G21" s="519"/>
      <c r="H21" s="519"/>
      <c r="I21" s="519"/>
      <c r="J21" s="519"/>
      <c r="K21" s="519"/>
      <c r="L21" s="519"/>
      <c r="M21" s="483"/>
      <c r="N21" s="484" t="s">
        <v>306</v>
      </c>
      <c r="O21" s="485"/>
      <c r="P21" s="485"/>
      <c r="Q21" s="485"/>
      <c r="R21" s="485"/>
      <c r="S21" s="486"/>
    </row>
    <row r="22" spans="1:19" ht="15" customHeight="1" x14ac:dyDescent="0.25">
      <c r="A22" s="291"/>
      <c r="B22" s="481"/>
      <c r="C22" s="519"/>
      <c r="D22" s="519"/>
      <c r="E22" s="519"/>
      <c r="F22" s="519"/>
      <c r="G22" s="519"/>
      <c r="H22" s="519"/>
      <c r="I22" s="519"/>
      <c r="J22" s="519"/>
      <c r="K22" s="519"/>
      <c r="L22" s="519"/>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519"/>
      <c r="D25" s="519"/>
      <c r="E25" s="519"/>
      <c r="F25" s="519"/>
      <c r="G25" s="519"/>
      <c r="H25" s="519"/>
      <c r="I25" s="519"/>
      <c r="J25" s="519"/>
      <c r="K25" s="519"/>
      <c r="L25" s="519"/>
      <c r="M25" s="483"/>
      <c r="N25" s="484"/>
      <c r="O25" s="485"/>
      <c r="P25" s="485"/>
      <c r="Q25" s="485"/>
      <c r="R25" s="485"/>
      <c r="S25" s="486"/>
    </row>
    <row r="26" spans="1:19" ht="15" hidden="1" customHeight="1" x14ac:dyDescent="0.25">
      <c r="A26" s="291"/>
      <c r="B26" s="481"/>
      <c r="C26" s="519"/>
      <c r="D26" s="519"/>
      <c r="E26" s="519"/>
      <c r="F26" s="519"/>
      <c r="G26" s="519"/>
      <c r="H26" s="519"/>
      <c r="I26" s="519"/>
      <c r="J26" s="519"/>
      <c r="K26" s="519"/>
      <c r="L26" s="519"/>
      <c r="M26" s="483"/>
      <c r="N26" s="484"/>
      <c r="O26" s="485"/>
      <c r="P26" s="485"/>
      <c r="Q26" s="485"/>
      <c r="R26" s="485"/>
      <c r="S26" s="486"/>
    </row>
    <row r="27" spans="1:19" ht="15" hidden="1" customHeight="1" x14ac:dyDescent="0.25">
      <c r="A27" s="291"/>
      <c r="B27" s="481"/>
      <c r="C27" s="519"/>
      <c r="D27" s="519"/>
      <c r="E27" s="519"/>
      <c r="F27" s="519"/>
      <c r="G27" s="519"/>
      <c r="H27" s="519"/>
      <c r="I27" s="519"/>
      <c r="J27" s="519"/>
      <c r="K27" s="519"/>
      <c r="L27" s="519"/>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519"/>
      <c r="D30" s="519"/>
      <c r="E30" s="519"/>
      <c r="F30" s="519"/>
      <c r="G30" s="519"/>
      <c r="H30" s="519"/>
      <c r="I30" s="519"/>
      <c r="J30" s="519"/>
      <c r="K30" s="519"/>
      <c r="L30" s="519"/>
      <c r="M30" s="483"/>
      <c r="N30" s="484"/>
      <c r="O30" s="485"/>
      <c r="P30" s="485"/>
      <c r="Q30" s="485"/>
      <c r="R30" s="485"/>
      <c r="S30" s="486"/>
    </row>
    <row r="31" spans="1:19" ht="15" hidden="1" customHeight="1" x14ac:dyDescent="0.25">
      <c r="A31" s="291"/>
      <c r="B31" s="481"/>
      <c r="C31" s="519"/>
      <c r="D31" s="519"/>
      <c r="E31" s="519"/>
      <c r="F31" s="519"/>
      <c r="G31" s="519"/>
      <c r="H31" s="519"/>
      <c r="I31" s="519"/>
      <c r="J31" s="519"/>
      <c r="K31" s="519"/>
      <c r="L31" s="519"/>
      <c r="M31" s="483"/>
      <c r="N31" s="484"/>
      <c r="O31" s="485"/>
      <c r="P31" s="485"/>
      <c r="Q31" s="485"/>
      <c r="R31" s="485"/>
      <c r="S31" s="486"/>
    </row>
    <row r="32" spans="1:19" ht="15" hidden="1" customHeight="1" x14ac:dyDescent="0.25">
      <c r="A32" s="291"/>
      <c r="B32" s="481"/>
      <c r="C32" s="519"/>
      <c r="D32" s="519"/>
      <c r="E32" s="519"/>
      <c r="F32" s="519"/>
      <c r="G32" s="519"/>
      <c r="H32" s="519"/>
      <c r="I32" s="519"/>
      <c r="J32" s="519"/>
      <c r="K32" s="519"/>
      <c r="L32" s="519"/>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718</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4"/>
      <c r="B35" s="481"/>
      <c r="C35" s="519"/>
      <c r="D35" s="519"/>
      <c r="E35" s="519"/>
      <c r="F35" s="519"/>
      <c r="G35" s="519"/>
      <c r="H35" s="519"/>
      <c r="I35" s="519"/>
      <c r="J35" s="519"/>
      <c r="K35" s="519"/>
      <c r="L35" s="519"/>
      <c r="M35" s="483"/>
      <c r="N35" s="484" t="s">
        <v>309</v>
      </c>
      <c r="O35" s="485"/>
      <c r="P35" s="485"/>
      <c r="Q35" s="485"/>
      <c r="R35" s="485"/>
      <c r="S35" s="486"/>
    </row>
    <row r="36" spans="1:19" ht="15" customHeight="1" x14ac:dyDescent="0.25">
      <c r="A36" s="354"/>
      <c r="B36" s="481"/>
      <c r="C36" s="519"/>
      <c r="D36" s="519"/>
      <c r="E36" s="519"/>
      <c r="F36" s="519"/>
      <c r="G36" s="519"/>
      <c r="H36" s="519"/>
      <c r="I36" s="519"/>
      <c r="J36" s="519"/>
      <c r="K36" s="519"/>
      <c r="L36" s="519"/>
      <c r="M36" s="483"/>
      <c r="N36" s="484"/>
      <c r="O36" s="485"/>
      <c r="P36" s="485"/>
      <c r="Q36" s="485"/>
      <c r="R36" s="485"/>
      <c r="S36" s="486"/>
    </row>
    <row r="37" spans="1:19" ht="15" customHeight="1" x14ac:dyDescent="0.25">
      <c r="A37" s="354"/>
      <c r="B37" s="481"/>
      <c r="C37" s="519"/>
      <c r="D37" s="519"/>
      <c r="E37" s="519"/>
      <c r="F37" s="519"/>
      <c r="G37" s="519"/>
      <c r="H37" s="519"/>
      <c r="I37" s="519"/>
      <c r="J37" s="519"/>
      <c r="K37" s="519"/>
      <c r="L37" s="519"/>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719</v>
      </c>
      <c r="C39" s="494"/>
      <c r="D39" s="494"/>
      <c r="E39" s="494"/>
      <c r="F39" s="494"/>
      <c r="G39" s="494"/>
      <c r="H39" s="494"/>
      <c r="I39" s="494"/>
      <c r="J39" s="494"/>
      <c r="K39" s="494"/>
      <c r="L39" s="494"/>
      <c r="M39" s="495"/>
      <c r="N39" s="484" t="s">
        <v>309</v>
      </c>
      <c r="O39" s="485"/>
      <c r="P39" s="485"/>
      <c r="Q39" s="485"/>
      <c r="R39" s="485"/>
      <c r="S39" s="486"/>
    </row>
    <row r="40" spans="1:19" ht="15" customHeight="1" x14ac:dyDescent="0.25">
      <c r="A40" s="354"/>
      <c r="B40" s="481"/>
      <c r="C40" s="519"/>
      <c r="D40" s="519"/>
      <c r="E40" s="519"/>
      <c r="F40" s="519"/>
      <c r="G40" s="519"/>
      <c r="H40" s="519"/>
      <c r="I40" s="519"/>
      <c r="J40" s="519"/>
      <c r="K40" s="519"/>
      <c r="L40" s="519"/>
      <c r="M40" s="483"/>
      <c r="N40" s="484"/>
      <c r="O40" s="485"/>
      <c r="P40" s="485"/>
      <c r="Q40" s="485"/>
      <c r="R40" s="485"/>
      <c r="S40" s="486"/>
    </row>
    <row r="41" spans="1:19" ht="15" customHeight="1" x14ac:dyDescent="0.25">
      <c r="A41" s="354"/>
      <c r="B41" s="481"/>
      <c r="C41" s="519"/>
      <c r="D41" s="519"/>
      <c r="E41" s="519"/>
      <c r="F41" s="519"/>
      <c r="G41" s="519"/>
      <c r="H41" s="519"/>
      <c r="I41" s="519"/>
      <c r="J41" s="519"/>
      <c r="K41" s="519"/>
      <c r="L41" s="519"/>
      <c r="M41" s="483"/>
      <c r="N41" s="484"/>
      <c r="O41" s="485"/>
      <c r="P41" s="485"/>
      <c r="Q41" s="485"/>
      <c r="R41" s="485"/>
      <c r="S41" s="486"/>
    </row>
    <row r="42" spans="1:19" ht="15" customHeight="1" x14ac:dyDescent="0.25">
      <c r="A42" s="354"/>
      <c r="B42" s="481"/>
      <c r="C42" s="519"/>
      <c r="D42" s="519"/>
      <c r="E42" s="519"/>
      <c r="F42" s="519"/>
      <c r="G42" s="519"/>
      <c r="H42" s="519"/>
      <c r="I42" s="519"/>
      <c r="J42" s="519"/>
      <c r="K42" s="519"/>
      <c r="L42" s="519"/>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519"/>
      <c r="D45" s="519"/>
      <c r="E45" s="519"/>
      <c r="F45" s="519"/>
      <c r="G45" s="519"/>
      <c r="H45" s="519"/>
      <c r="I45" s="519"/>
      <c r="J45" s="519"/>
      <c r="K45" s="519"/>
      <c r="L45" s="519"/>
      <c r="M45" s="483"/>
      <c r="N45" s="484"/>
      <c r="O45" s="485"/>
      <c r="P45" s="485"/>
      <c r="Q45" s="485"/>
      <c r="R45" s="485"/>
      <c r="S45" s="486"/>
    </row>
    <row r="46" spans="1:19" ht="15" hidden="1" customHeight="1" x14ac:dyDescent="0.25">
      <c r="A46" s="354"/>
      <c r="B46" s="481"/>
      <c r="C46" s="519"/>
      <c r="D46" s="519"/>
      <c r="E46" s="519"/>
      <c r="F46" s="519"/>
      <c r="G46" s="519"/>
      <c r="H46" s="519"/>
      <c r="I46" s="519"/>
      <c r="J46" s="519"/>
      <c r="K46" s="519"/>
      <c r="L46" s="519"/>
      <c r="M46" s="483"/>
      <c r="N46" s="484"/>
      <c r="O46" s="485"/>
      <c r="P46" s="485"/>
      <c r="Q46" s="485"/>
      <c r="R46" s="485"/>
      <c r="S46" s="486"/>
    </row>
    <row r="47" spans="1:19" ht="15" hidden="1" customHeight="1" x14ac:dyDescent="0.25">
      <c r="A47" s="354"/>
      <c r="B47" s="481"/>
      <c r="C47" s="519"/>
      <c r="D47" s="519"/>
      <c r="E47" s="519"/>
      <c r="F47" s="519"/>
      <c r="G47" s="519"/>
      <c r="H47" s="519"/>
      <c r="I47" s="519"/>
      <c r="J47" s="519"/>
      <c r="K47" s="519"/>
      <c r="L47" s="519"/>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519"/>
      <c r="D50" s="519"/>
      <c r="E50" s="519"/>
      <c r="F50" s="519"/>
      <c r="G50" s="519"/>
      <c r="H50" s="519"/>
      <c r="I50" s="519"/>
      <c r="J50" s="519"/>
      <c r="K50" s="519"/>
      <c r="L50" s="519"/>
      <c r="M50" s="483"/>
      <c r="N50" s="484"/>
      <c r="O50" s="485"/>
      <c r="P50" s="485"/>
      <c r="Q50" s="485"/>
      <c r="R50" s="485"/>
      <c r="S50" s="486"/>
    </row>
    <row r="51" spans="1:19" ht="15" hidden="1" customHeight="1" x14ac:dyDescent="0.25">
      <c r="A51" s="354"/>
      <c r="B51" s="481"/>
      <c r="C51" s="519"/>
      <c r="D51" s="519"/>
      <c r="E51" s="519"/>
      <c r="F51" s="519"/>
      <c r="G51" s="519"/>
      <c r="H51" s="519"/>
      <c r="I51" s="519"/>
      <c r="J51" s="519"/>
      <c r="K51" s="519"/>
      <c r="L51" s="519"/>
      <c r="M51" s="483"/>
      <c r="N51" s="484"/>
      <c r="O51" s="485"/>
      <c r="P51" s="485"/>
      <c r="Q51" s="485"/>
      <c r="R51" s="485"/>
      <c r="S51" s="486"/>
    </row>
    <row r="52" spans="1:19" ht="15" hidden="1" customHeight="1" x14ac:dyDescent="0.25">
      <c r="A52" s="354"/>
      <c r="B52" s="481"/>
      <c r="C52" s="519"/>
      <c r="D52" s="519"/>
      <c r="E52" s="519"/>
      <c r="F52" s="519"/>
      <c r="G52" s="519"/>
      <c r="H52" s="519"/>
      <c r="I52" s="519"/>
      <c r="J52" s="519"/>
      <c r="K52" s="519"/>
      <c r="L52" s="519"/>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720</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323</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330</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E1_ZBe!G57</f>
        <v>12</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12</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6</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6</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E1_ZBe!H57</f>
        <v>0</v>
      </c>
      <c r="H75" s="306"/>
      <c r="I75" s="307"/>
      <c r="J75" s="304"/>
      <c r="K75" s="289"/>
      <c r="L75" s="505" t="s">
        <v>161</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166</v>
      </c>
      <c r="M83" s="506"/>
      <c r="N83" s="506"/>
      <c r="O83" s="506"/>
      <c r="P83" s="506"/>
      <c r="Q83" s="506"/>
      <c r="R83" s="506"/>
      <c r="S83" s="507"/>
    </row>
    <row r="84" spans="1:19" ht="15" customHeight="1" x14ac:dyDescent="0.25">
      <c r="A84" s="291"/>
      <c r="B84" s="272" t="s">
        <v>136</v>
      </c>
      <c r="C84" s="273"/>
      <c r="D84" s="273"/>
      <c r="E84" s="273"/>
      <c r="F84" s="274"/>
      <c r="G84" s="295">
        <f>E1_ZBe!J57</f>
        <v>38</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E1_ZBe!E57</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196</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248.1" customHeight="1" x14ac:dyDescent="0.25">
      <c r="A98" s="329"/>
      <c r="B98" s="514" t="s">
        <v>531</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42.75" customHeight="1" x14ac:dyDescent="0.25">
      <c r="A100" s="329"/>
      <c r="B100" s="537" t="s">
        <v>427</v>
      </c>
      <c r="C100" s="538"/>
      <c r="D100" s="538"/>
      <c r="E100" s="538"/>
      <c r="F100" s="538"/>
      <c r="G100" s="538"/>
      <c r="H100" s="538"/>
      <c r="I100" s="538"/>
      <c r="J100" s="538"/>
      <c r="K100" s="538"/>
      <c r="L100" s="538"/>
      <c r="M100" s="538"/>
      <c r="N100" s="538"/>
      <c r="O100" s="538"/>
      <c r="P100" s="538"/>
      <c r="Q100" s="538"/>
      <c r="R100" s="538"/>
      <c r="S100" s="539"/>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8.75" customHeight="1" x14ac:dyDescent="0.25">
      <c r="A102" s="329"/>
      <c r="B102" s="514" t="s">
        <v>532</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uGxlr7JaXfwE4BCSrfReSG6ks0JwPteR4kbDiIjZgewYfZlvHDBKKTorpQtuHsI6xWULfOkDj0k4nXoRWy79IA==" saltValue="0rgtLycPhz1BMFAZAw4Bv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1" xr:uid="{D6F66624-C573-4A1B-AC01-BFA7C3DE381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E1_ZBe!B55</f>
        <v>Moduł E1/10</v>
      </c>
      <c r="B3" s="314"/>
      <c r="C3" s="314"/>
      <c r="D3" s="318" t="str">
        <f>E1_ZBe!C55</f>
        <v>Moduł dyplomowy (1)</v>
      </c>
      <c r="E3" s="319"/>
      <c r="F3" s="319"/>
      <c r="G3" s="319"/>
      <c r="H3" s="319"/>
      <c r="I3" s="320"/>
      <c r="J3" s="3"/>
      <c r="K3" s="3"/>
      <c r="L3" s="4"/>
      <c r="M3" s="4"/>
      <c r="N3" s="4"/>
      <c r="O3" s="4"/>
      <c r="P3" s="4"/>
      <c r="Q3" s="4"/>
      <c r="R3" s="4"/>
    </row>
    <row r="4" spans="1:19" ht="18.75" thickBot="1" x14ac:dyDescent="0.3">
      <c r="A4" s="346" t="s">
        <v>110</v>
      </c>
      <c r="B4" s="346"/>
      <c r="C4" s="346"/>
      <c r="D4" s="315" t="str">
        <f>E1_ZBe!B58</f>
        <v>Kurs 10.3.</v>
      </c>
      <c r="E4" s="316"/>
      <c r="F4" s="316"/>
      <c r="G4" s="316"/>
      <c r="H4" s="316"/>
      <c r="I4" s="317"/>
      <c r="J4" s="3"/>
      <c r="K4" s="3"/>
      <c r="L4" s="4"/>
      <c r="M4" s="4"/>
      <c r="N4" s="4"/>
      <c r="O4" s="4"/>
      <c r="P4" s="4"/>
      <c r="Q4" s="4"/>
      <c r="R4" s="4"/>
    </row>
    <row r="5" spans="1:19" ht="23.25" thickBot="1" x14ac:dyDescent="0.3">
      <c r="A5" s="347" t="s">
        <v>111</v>
      </c>
      <c r="B5" s="347"/>
      <c r="C5" s="347"/>
      <c r="D5" s="348" t="str">
        <f>E1_ZBe!C58</f>
        <v>Praca z promotorem</v>
      </c>
      <c r="E5" s="348"/>
      <c r="F5" s="348"/>
      <c r="G5" s="348"/>
      <c r="H5" s="348"/>
      <c r="I5" s="348"/>
      <c r="J5" s="348"/>
      <c r="K5" s="348"/>
      <c r="L5" s="349" t="s">
        <v>94</v>
      </c>
      <c r="M5" s="349"/>
      <c r="N5" s="44">
        <f>E1_ZBe!D58</f>
        <v>3</v>
      </c>
      <c r="O5" s="349" t="s">
        <v>95</v>
      </c>
      <c r="P5" s="349"/>
      <c r="Q5" s="350" t="str">
        <f>E1_ZBe!F55</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(10)'!G6</f>
        <v>III</v>
      </c>
      <c r="H7" s="170" t="s">
        <v>99</v>
      </c>
      <c r="I7" s="40">
        <f>'M (10)'!I6</f>
        <v>5</v>
      </c>
      <c r="J7" s="253" t="s">
        <v>383</v>
      </c>
      <c r="K7" s="254"/>
      <c r="L7" s="456" t="s">
        <v>100</v>
      </c>
      <c r="M7" s="457"/>
      <c r="N7" s="7" t="s">
        <v>101</v>
      </c>
      <c r="O7" s="375" t="s">
        <v>102</v>
      </c>
      <c r="P7" s="375"/>
      <c r="Q7" s="356" t="s">
        <v>103</v>
      </c>
      <c r="R7" s="356"/>
      <c r="S7" s="45">
        <f>E1_ZBe!G58</f>
        <v>12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721</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519"/>
      <c r="D15" s="519"/>
      <c r="E15" s="519"/>
      <c r="F15" s="519"/>
      <c r="G15" s="519"/>
      <c r="H15" s="519"/>
      <c r="I15" s="519"/>
      <c r="J15" s="519"/>
      <c r="K15" s="519"/>
      <c r="L15" s="519"/>
      <c r="M15" s="483"/>
      <c r="N15" s="484" t="s">
        <v>297</v>
      </c>
      <c r="O15" s="485"/>
      <c r="P15" s="485"/>
      <c r="Q15" s="485"/>
      <c r="R15" s="485"/>
      <c r="S15" s="486"/>
    </row>
    <row r="16" spans="1:19" ht="15" customHeight="1" x14ac:dyDescent="0.25">
      <c r="A16" s="291"/>
      <c r="B16" s="481"/>
      <c r="C16" s="519"/>
      <c r="D16" s="519"/>
      <c r="E16" s="519"/>
      <c r="F16" s="519"/>
      <c r="G16" s="519"/>
      <c r="H16" s="519"/>
      <c r="I16" s="519"/>
      <c r="J16" s="519"/>
      <c r="K16" s="519"/>
      <c r="L16" s="519"/>
      <c r="M16" s="483"/>
      <c r="N16" s="484" t="s">
        <v>306</v>
      </c>
      <c r="O16" s="485"/>
      <c r="P16" s="485"/>
      <c r="Q16" s="485"/>
      <c r="R16" s="485"/>
      <c r="S16" s="486"/>
    </row>
    <row r="17" spans="1:19" ht="15" customHeight="1" x14ac:dyDescent="0.25">
      <c r="A17" s="291"/>
      <c r="B17" s="481"/>
      <c r="C17" s="519"/>
      <c r="D17" s="519"/>
      <c r="E17" s="519"/>
      <c r="F17" s="519"/>
      <c r="G17" s="519"/>
      <c r="H17" s="519"/>
      <c r="I17" s="519"/>
      <c r="J17" s="519"/>
      <c r="K17" s="519"/>
      <c r="L17" s="519"/>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519"/>
      <c r="D20" s="519"/>
      <c r="E20" s="519"/>
      <c r="F20" s="519"/>
      <c r="G20" s="519"/>
      <c r="H20" s="519"/>
      <c r="I20" s="519"/>
      <c r="J20" s="519"/>
      <c r="K20" s="519"/>
      <c r="L20" s="519"/>
      <c r="M20" s="483"/>
      <c r="N20" s="484"/>
      <c r="O20" s="485"/>
      <c r="P20" s="485"/>
      <c r="Q20" s="485"/>
      <c r="R20" s="485"/>
      <c r="S20" s="486"/>
    </row>
    <row r="21" spans="1:19" ht="15" customHeight="1" x14ac:dyDescent="0.25">
      <c r="A21" s="291"/>
      <c r="B21" s="481"/>
      <c r="C21" s="519"/>
      <c r="D21" s="519"/>
      <c r="E21" s="519"/>
      <c r="F21" s="519"/>
      <c r="G21" s="519"/>
      <c r="H21" s="519"/>
      <c r="I21" s="519"/>
      <c r="J21" s="519"/>
      <c r="K21" s="519"/>
      <c r="L21" s="519"/>
      <c r="M21" s="483"/>
      <c r="N21" s="484"/>
      <c r="O21" s="485"/>
      <c r="P21" s="485"/>
      <c r="Q21" s="485"/>
      <c r="R21" s="485"/>
      <c r="S21" s="486"/>
    </row>
    <row r="22" spans="1:19" ht="15" customHeight="1" x14ac:dyDescent="0.25">
      <c r="A22" s="291"/>
      <c r="B22" s="481"/>
      <c r="C22" s="519"/>
      <c r="D22" s="519"/>
      <c r="E22" s="519"/>
      <c r="F22" s="519"/>
      <c r="G22" s="519"/>
      <c r="H22" s="519"/>
      <c r="I22" s="519"/>
      <c r="J22" s="519"/>
      <c r="K22" s="519"/>
      <c r="L22" s="519"/>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519"/>
      <c r="D25" s="519"/>
      <c r="E25" s="519"/>
      <c r="F25" s="519"/>
      <c r="G25" s="519"/>
      <c r="H25" s="519"/>
      <c r="I25" s="519"/>
      <c r="J25" s="519"/>
      <c r="K25" s="519"/>
      <c r="L25" s="519"/>
      <c r="M25" s="483"/>
      <c r="N25" s="484"/>
      <c r="O25" s="485"/>
      <c r="P25" s="485"/>
      <c r="Q25" s="485"/>
      <c r="R25" s="485"/>
      <c r="S25" s="486"/>
    </row>
    <row r="26" spans="1:19" ht="15" hidden="1" customHeight="1" x14ac:dyDescent="0.25">
      <c r="A26" s="291"/>
      <c r="B26" s="481"/>
      <c r="C26" s="519"/>
      <c r="D26" s="519"/>
      <c r="E26" s="519"/>
      <c r="F26" s="519"/>
      <c r="G26" s="519"/>
      <c r="H26" s="519"/>
      <c r="I26" s="519"/>
      <c r="J26" s="519"/>
      <c r="K26" s="519"/>
      <c r="L26" s="519"/>
      <c r="M26" s="483"/>
      <c r="N26" s="484"/>
      <c r="O26" s="485"/>
      <c r="P26" s="485"/>
      <c r="Q26" s="485"/>
      <c r="R26" s="485"/>
      <c r="S26" s="486"/>
    </row>
    <row r="27" spans="1:19" ht="15" hidden="1" customHeight="1" x14ac:dyDescent="0.25">
      <c r="A27" s="291"/>
      <c r="B27" s="481"/>
      <c r="C27" s="519"/>
      <c r="D27" s="519"/>
      <c r="E27" s="519"/>
      <c r="F27" s="519"/>
      <c r="G27" s="519"/>
      <c r="H27" s="519"/>
      <c r="I27" s="519"/>
      <c r="J27" s="519"/>
      <c r="K27" s="519"/>
      <c r="L27" s="519"/>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519"/>
      <c r="D30" s="519"/>
      <c r="E30" s="519"/>
      <c r="F30" s="519"/>
      <c r="G30" s="519"/>
      <c r="H30" s="519"/>
      <c r="I30" s="519"/>
      <c r="J30" s="519"/>
      <c r="K30" s="519"/>
      <c r="L30" s="519"/>
      <c r="M30" s="483"/>
      <c r="N30" s="484"/>
      <c r="O30" s="485"/>
      <c r="P30" s="485"/>
      <c r="Q30" s="485"/>
      <c r="R30" s="485"/>
      <c r="S30" s="486"/>
    </row>
    <row r="31" spans="1:19" ht="15" hidden="1" customHeight="1" x14ac:dyDescent="0.25">
      <c r="A31" s="291"/>
      <c r="B31" s="481"/>
      <c r="C31" s="519"/>
      <c r="D31" s="519"/>
      <c r="E31" s="519"/>
      <c r="F31" s="519"/>
      <c r="G31" s="519"/>
      <c r="H31" s="519"/>
      <c r="I31" s="519"/>
      <c r="J31" s="519"/>
      <c r="K31" s="519"/>
      <c r="L31" s="519"/>
      <c r="M31" s="483"/>
      <c r="N31" s="484"/>
      <c r="O31" s="485"/>
      <c r="P31" s="485"/>
      <c r="Q31" s="485"/>
      <c r="R31" s="485"/>
      <c r="S31" s="486"/>
    </row>
    <row r="32" spans="1:19" ht="15" hidden="1" customHeight="1" x14ac:dyDescent="0.25">
      <c r="A32" s="291"/>
      <c r="B32" s="481"/>
      <c r="C32" s="519"/>
      <c r="D32" s="519"/>
      <c r="E32" s="519"/>
      <c r="F32" s="519"/>
      <c r="G32" s="519"/>
      <c r="H32" s="519"/>
      <c r="I32" s="519"/>
      <c r="J32" s="519"/>
      <c r="K32" s="519"/>
      <c r="L32" s="519"/>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722</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519"/>
      <c r="D35" s="519"/>
      <c r="E35" s="519"/>
      <c r="F35" s="519"/>
      <c r="G35" s="519"/>
      <c r="H35" s="519"/>
      <c r="I35" s="519"/>
      <c r="J35" s="519"/>
      <c r="K35" s="519"/>
      <c r="L35" s="519"/>
      <c r="M35" s="483"/>
      <c r="N35" s="484" t="s">
        <v>308</v>
      </c>
      <c r="O35" s="485"/>
      <c r="P35" s="485"/>
      <c r="Q35" s="485"/>
      <c r="R35" s="485"/>
      <c r="S35" s="486"/>
    </row>
    <row r="36" spans="1:19" ht="15" customHeight="1" x14ac:dyDescent="0.25">
      <c r="A36" s="354"/>
      <c r="B36" s="481"/>
      <c r="C36" s="519"/>
      <c r="D36" s="519"/>
      <c r="E36" s="519"/>
      <c r="F36" s="519"/>
      <c r="G36" s="519"/>
      <c r="H36" s="519"/>
      <c r="I36" s="519"/>
      <c r="J36" s="519"/>
      <c r="K36" s="519"/>
      <c r="L36" s="519"/>
      <c r="M36" s="483"/>
      <c r="N36" s="484" t="s">
        <v>309</v>
      </c>
      <c r="O36" s="485"/>
      <c r="P36" s="485"/>
      <c r="Q36" s="485"/>
      <c r="R36" s="485"/>
      <c r="S36" s="486"/>
    </row>
    <row r="37" spans="1:19" ht="15" customHeight="1" x14ac:dyDescent="0.25">
      <c r="A37" s="354"/>
      <c r="B37" s="481"/>
      <c r="C37" s="519"/>
      <c r="D37" s="519"/>
      <c r="E37" s="519"/>
      <c r="F37" s="519"/>
      <c r="G37" s="519"/>
      <c r="H37" s="519"/>
      <c r="I37" s="519"/>
      <c r="J37" s="519"/>
      <c r="K37" s="519"/>
      <c r="L37" s="519"/>
      <c r="M37" s="483"/>
      <c r="N37" s="484" t="s">
        <v>310</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519"/>
      <c r="D40" s="519"/>
      <c r="E40" s="519"/>
      <c r="F40" s="519"/>
      <c r="G40" s="519"/>
      <c r="H40" s="519"/>
      <c r="I40" s="519"/>
      <c r="J40" s="519"/>
      <c r="K40" s="519"/>
      <c r="L40" s="519"/>
      <c r="M40" s="483"/>
      <c r="N40" s="484"/>
      <c r="O40" s="485"/>
      <c r="P40" s="485"/>
      <c r="Q40" s="485"/>
      <c r="R40" s="485"/>
      <c r="S40" s="486"/>
    </row>
    <row r="41" spans="1:19" ht="15" customHeight="1" x14ac:dyDescent="0.25">
      <c r="A41" s="354"/>
      <c r="B41" s="481"/>
      <c r="C41" s="519"/>
      <c r="D41" s="519"/>
      <c r="E41" s="519"/>
      <c r="F41" s="519"/>
      <c r="G41" s="519"/>
      <c r="H41" s="519"/>
      <c r="I41" s="519"/>
      <c r="J41" s="519"/>
      <c r="K41" s="519"/>
      <c r="L41" s="519"/>
      <c r="M41" s="483"/>
      <c r="N41" s="484"/>
      <c r="O41" s="485"/>
      <c r="P41" s="485"/>
      <c r="Q41" s="485"/>
      <c r="R41" s="485"/>
      <c r="S41" s="486"/>
    </row>
    <row r="42" spans="1:19" ht="15" customHeight="1" x14ac:dyDescent="0.25">
      <c r="A42" s="354"/>
      <c r="B42" s="481"/>
      <c r="C42" s="519"/>
      <c r="D42" s="519"/>
      <c r="E42" s="519"/>
      <c r="F42" s="519"/>
      <c r="G42" s="519"/>
      <c r="H42" s="519"/>
      <c r="I42" s="519"/>
      <c r="J42" s="519"/>
      <c r="K42" s="519"/>
      <c r="L42" s="519"/>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519"/>
      <c r="D45" s="519"/>
      <c r="E45" s="519"/>
      <c r="F45" s="519"/>
      <c r="G45" s="519"/>
      <c r="H45" s="519"/>
      <c r="I45" s="519"/>
      <c r="J45" s="519"/>
      <c r="K45" s="519"/>
      <c r="L45" s="519"/>
      <c r="M45" s="483"/>
      <c r="N45" s="484"/>
      <c r="O45" s="485"/>
      <c r="P45" s="485"/>
      <c r="Q45" s="485"/>
      <c r="R45" s="485"/>
      <c r="S45" s="486"/>
    </row>
    <row r="46" spans="1:19" ht="15" hidden="1" customHeight="1" x14ac:dyDescent="0.25">
      <c r="A46" s="354"/>
      <c r="B46" s="481"/>
      <c r="C46" s="519"/>
      <c r="D46" s="519"/>
      <c r="E46" s="519"/>
      <c r="F46" s="519"/>
      <c r="G46" s="519"/>
      <c r="H46" s="519"/>
      <c r="I46" s="519"/>
      <c r="J46" s="519"/>
      <c r="K46" s="519"/>
      <c r="L46" s="519"/>
      <c r="M46" s="483"/>
      <c r="N46" s="484"/>
      <c r="O46" s="485"/>
      <c r="P46" s="485"/>
      <c r="Q46" s="485"/>
      <c r="R46" s="485"/>
      <c r="S46" s="486"/>
    </row>
    <row r="47" spans="1:19" ht="15" hidden="1" customHeight="1" x14ac:dyDescent="0.25">
      <c r="A47" s="354"/>
      <c r="B47" s="481"/>
      <c r="C47" s="519"/>
      <c r="D47" s="519"/>
      <c r="E47" s="519"/>
      <c r="F47" s="519"/>
      <c r="G47" s="519"/>
      <c r="H47" s="519"/>
      <c r="I47" s="519"/>
      <c r="J47" s="519"/>
      <c r="K47" s="519"/>
      <c r="L47" s="519"/>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519"/>
      <c r="D50" s="519"/>
      <c r="E50" s="519"/>
      <c r="F50" s="519"/>
      <c r="G50" s="519"/>
      <c r="H50" s="519"/>
      <c r="I50" s="519"/>
      <c r="J50" s="519"/>
      <c r="K50" s="519"/>
      <c r="L50" s="519"/>
      <c r="M50" s="483"/>
      <c r="N50" s="484"/>
      <c r="O50" s="485"/>
      <c r="P50" s="485"/>
      <c r="Q50" s="485"/>
      <c r="R50" s="485"/>
      <c r="S50" s="486"/>
    </row>
    <row r="51" spans="1:19" ht="15" hidden="1" customHeight="1" x14ac:dyDescent="0.25">
      <c r="A51" s="354"/>
      <c r="B51" s="481"/>
      <c r="C51" s="519"/>
      <c r="D51" s="519"/>
      <c r="E51" s="519"/>
      <c r="F51" s="519"/>
      <c r="G51" s="519"/>
      <c r="H51" s="519"/>
      <c r="I51" s="519"/>
      <c r="J51" s="519"/>
      <c r="K51" s="519"/>
      <c r="L51" s="519"/>
      <c r="M51" s="483"/>
      <c r="N51" s="484"/>
      <c r="O51" s="485"/>
      <c r="P51" s="485"/>
      <c r="Q51" s="485"/>
      <c r="R51" s="485"/>
      <c r="S51" s="486"/>
    </row>
    <row r="52" spans="1:19" ht="15" hidden="1" customHeight="1" x14ac:dyDescent="0.25">
      <c r="A52" s="354"/>
      <c r="B52" s="481"/>
      <c r="C52" s="519"/>
      <c r="D52" s="519"/>
      <c r="E52" s="519"/>
      <c r="F52" s="519"/>
      <c r="G52" s="519"/>
      <c r="H52" s="519"/>
      <c r="I52" s="519"/>
      <c r="J52" s="519"/>
      <c r="K52" s="519"/>
      <c r="L52" s="519"/>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723</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330</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E1_ZBe!G58</f>
        <v>12</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12</v>
      </c>
      <c r="H72" s="283"/>
      <c r="I72" s="284"/>
      <c r="J72" s="304"/>
      <c r="K72" s="289"/>
      <c r="L72" s="505" t="s">
        <v>158</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185</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c r="M74" s="506"/>
      <c r="N74" s="506"/>
      <c r="O74" s="506"/>
      <c r="P74" s="506"/>
      <c r="Q74" s="506"/>
      <c r="R74" s="506"/>
      <c r="S74" s="507"/>
    </row>
    <row r="75" spans="1:19" ht="15" customHeight="1" x14ac:dyDescent="0.25">
      <c r="A75" s="291"/>
      <c r="B75" s="298" t="s">
        <v>126</v>
      </c>
      <c r="C75" s="299"/>
      <c r="D75" s="299"/>
      <c r="E75" s="299"/>
      <c r="F75" s="300"/>
      <c r="G75" s="305">
        <v>6</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v>4</v>
      </c>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166</v>
      </c>
      <c r="M83" s="506"/>
      <c r="N83" s="506"/>
      <c r="O83" s="506"/>
      <c r="P83" s="506"/>
      <c r="Q83" s="506"/>
      <c r="R83" s="506"/>
      <c r="S83" s="507"/>
    </row>
    <row r="84" spans="1:19" ht="15" customHeight="1" x14ac:dyDescent="0.25">
      <c r="A84" s="291"/>
      <c r="B84" s="272" t="s">
        <v>136</v>
      </c>
      <c r="C84" s="273"/>
      <c r="D84" s="273"/>
      <c r="E84" s="273"/>
      <c r="F84" s="274"/>
      <c r="G84" s="295">
        <f>E1_ZBe!J58</f>
        <v>63</v>
      </c>
      <c r="H84" s="296"/>
      <c r="I84" s="297"/>
      <c r="J84" s="304"/>
      <c r="K84" s="289"/>
      <c r="L84" s="505" t="s">
        <v>171</v>
      </c>
      <c r="M84" s="506"/>
      <c r="N84" s="506"/>
      <c r="O84" s="506"/>
      <c r="P84" s="506"/>
      <c r="Q84" s="506"/>
      <c r="R84" s="506"/>
      <c r="S84" s="507"/>
    </row>
    <row r="85" spans="1:19" ht="15" customHeight="1" x14ac:dyDescent="0.25">
      <c r="A85" s="291"/>
      <c r="B85" s="292" t="s">
        <v>205</v>
      </c>
      <c r="C85" s="293"/>
      <c r="D85" s="293"/>
      <c r="E85" s="293"/>
      <c r="F85" s="294"/>
      <c r="G85" s="282">
        <f>SUM(G84,G71)</f>
        <v>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E1_ZBe!E58</f>
        <v>zal. bez oceny</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196</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32.75" customHeight="1" x14ac:dyDescent="0.25">
      <c r="A98" s="329"/>
      <c r="B98" s="514" t="s">
        <v>533</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30" customHeight="1" x14ac:dyDescent="0.25">
      <c r="A100" s="329"/>
      <c r="B100" s="514"/>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30" customHeight="1" x14ac:dyDescent="0.25">
      <c r="A102" s="329"/>
      <c r="B102" s="514"/>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z5C6x7y1OH5SN6vvFus16gl6+D23lMy+w1iTAHtYZZl2JODTwh8kkmLahA0KD6EiMD9KKrqN8ZJ7Qp2YbF6WmA==" saltValue="7AGfgSc3iHppo6eW+TctH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1" xr:uid="{E6E78C89-E72D-496C-81D0-DFA06837F72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E1_ZBe!B59</f>
        <v>Moduł E1/11</v>
      </c>
      <c r="D3" s="271"/>
      <c r="E3" s="271"/>
      <c r="F3" s="243"/>
      <c r="G3" s="3"/>
      <c r="H3" s="3"/>
      <c r="I3" s="3"/>
      <c r="J3" s="3"/>
      <c r="K3" s="3"/>
      <c r="L3" s="4"/>
      <c r="M3" s="4"/>
      <c r="N3" s="4"/>
      <c r="O3" s="4"/>
      <c r="P3" s="4"/>
      <c r="Q3" s="4"/>
    </row>
    <row r="4" spans="1:19" s="443" customFormat="1" ht="39.75" customHeight="1" thickBot="1" x14ac:dyDescent="0.3">
      <c r="A4" s="251" t="s">
        <v>93</v>
      </c>
      <c r="B4" s="251"/>
      <c r="C4" s="261" t="str">
        <f>E1_ZBe!C59</f>
        <v>Moduł specjalnościowy (2) ZARZĄDZANIE BIZNESEM</v>
      </c>
      <c r="D4" s="262"/>
      <c r="E4" s="262"/>
      <c r="F4" s="262"/>
      <c r="G4" s="262"/>
      <c r="H4" s="262"/>
      <c r="I4" s="262"/>
      <c r="J4" s="263"/>
      <c r="K4" s="266" t="s">
        <v>94</v>
      </c>
      <c r="L4" s="266"/>
      <c r="M4" s="171">
        <f>E1_ZBe!D59</f>
        <v>14</v>
      </c>
      <c r="N4" s="264" t="s">
        <v>95</v>
      </c>
      <c r="O4" s="265"/>
      <c r="P4" s="258" t="str">
        <f>E1_ZBe!F59</f>
        <v>dr A. Lachowska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346</v>
      </c>
      <c r="H6" s="166" t="s">
        <v>99</v>
      </c>
      <c r="I6" s="40">
        <v>5</v>
      </c>
      <c r="J6" s="7" t="s">
        <v>290</v>
      </c>
      <c r="K6" s="445" t="s">
        <v>100</v>
      </c>
      <c r="L6" s="445"/>
      <c r="M6" s="252" t="s">
        <v>101</v>
      </c>
      <c r="N6" s="252"/>
      <c r="O6" s="171" t="s">
        <v>102</v>
      </c>
      <c r="P6" s="253" t="s">
        <v>103</v>
      </c>
      <c r="Q6" s="254"/>
      <c r="R6" s="171">
        <f>E1_ZBe!G59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413</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414</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27.5" customHeight="1" thickBot="1" x14ac:dyDescent="0.3">
      <c r="A22" s="453" t="s">
        <v>827</v>
      </c>
      <c r="B22" s="454"/>
      <c r="C22" s="454"/>
      <c r="D22" s="454"/>
      <c r="E22" s="454"/>
      <c r="F22" s="454" t="s">
        <v>560</v>
      </c>
      <c r="G22" s="454"/>
      <c r="H22" s="454"/>
      <c r="I22" s="454"/>
      <c r="J22" s="454"/>
      <c r="K22" s="454"/>
      <c r="L22" s="454" t="s">
        <v>561</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E1_ZBe!B59</f>
        <v>Moduł E1/11</v>
      </c>
      <c r="C26" s="191"/>
      <c r="D26" s="33" t="str">
        <f>E1_ZBe!B60</f>
        <v>Kurs 11.1.</v>
      </c>
      <c r="E26" s="106" t="str">
        <f>E1_ZBe!B59</f>
        <v>Moduł E1/11</v>
      </c>
      <c r="F26" s="198" t="str">
        <f>E1_ZBe!B61</f>
        <v>Kurs 11.2.</v>
      </c>
      <c r="G26" s="199"/>
      <c r="H26" s="206" t="str">
        <f>E1_ZBe!B59</f>
        <v>Moduł E1/11</v>
      </c>
      <c r="I26" s="207"/>
      <c r="J26" s="34" t="str">
        <f>E1_ZBe!B62</f>
        <v>Kurs 11.3.</v>
      </c>
      <c r="K26" s="214"/>
      <c r="L26" s="215"/>
      <c r="M26" s="214"/>
      <c r="N26" s="215"/>
      <c r="O26" s="216"/>
      <c r="P26" s="217"/>
      <c r="Q26" s="216"/>
      <c r="R26" s="218"/>
    </row>
    <row r="27" spans="1:19" s="107" customFormat="1" ht="59.25" customHeight="1" x14ac:dyDescent="0.25">
      <c r="A27" s="131" t="s">
        <v>111</v>
      </c>
      <c r="B27" s="358" t="str">
        <f>E1_ZBe!C60</f>
        <v>Dyscyplina finasowa w firmie</v>
      </c>
      <c r="C27" s="359"/>
      <c r="D27" s="360"/>
      <c r="E27" s="361" t="str">
        <f>E1_ZBe!C61</f>
        <v>Zarządzanie projektami</v>
      </c>
      <c r="F27" s="362"/>
      <c r="G27" s="363"/>
      <c r="H27" s="364" t="str">
        <f>E1_ZBe!C62</f>
        <v>E-commerce</v>
      </c>
      <c r="I27" s="365"/>
      <c r="J27" s="366"/>
      <c r="K27" s="367"/>
      <c r="L27" s="368"/>
      <c r="M27" s="368"/>
      <c r="N27" s="369"/>
      <c r="O27" s="370"/>
      <c r="P27" s="371"/>
      <c r="Q27" s="371"/>
      <c r="R27" s="372"/>
    </row>
    <row r="28" spans="1:19" s="107" customFormat="1" ht="30" customHeight="1" thickBot="1" x14ac:dyDescent="0.3">
      <c r="A28" s="39" t="s">
        <v>112</v>
      </c>
      <c r="B28" s="192">
        <f>E1_ZBe!D60</f>
        <v>5</v>
      </c>
      <c r="C28" s="193"/>
      <c r="D28" s="194"/>
      <c r="E28" s="203">
        <f>E1_ZBe!D61</f>
        <v>5</v>
      </c>
      <c r="F28" s="204"/>
      <c r="G28" s="205"/>
      <c r="H28" s="211">
        <f>E1_ZBe!D62</f>
        <v>4</v>
      </c>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64"/>
      <c r="M29" s="156"/>
      <c r="N29" s="157"/>
      <c r="O29" s="158"/>
      <c r="P29" s="162"/>
      <c r="Q29" s="160"/>
      <c r="R29" s="161"/>
    </row>
  </sheetData>
  <sheetProtection algorithmName="SHA-512" hashValue="wtK43a/05Xqm+zpYtd4h6ebXRNmuL1pMmUCUjNbfGYaNj83DpMXXbLL7aL7+Ip0qZZ0kkjP/eb7Bswbx1EbiTQ==" saltValue="Y3G7m5eB5TSaB7mwniFuA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D1066EB-C534-4B85-91B4-E33E82E62A00}"/>
    <hyperlink ref="C29" r:id="rId2" xr:uid="{538A03EE-FBAF-4A63-B884-D1F845BEF323}"/>
    <hyperlink ref="I29" r:id="rId3" xr:uid="{AF90AE82-42B6-4241-8986-8FAE03B8376B}"/>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E1_ZBe!B59</f>
        <v>Moduł E1/11</v>
      </c>
      <c r="B3" s="314"/>
      <c r="C3" s="314"/>
      <c r="D3" s="318" t="str">
        <f>E1_ZBe!C59</f>
        <v>Moduł specjalnościowy (2) ZARZĄDZANIE BIZNESEM</v>
      </c>
      <c r="E3" s="319"/>
      <c r="F3" s="319"/>
      <c r="G3" s="319"/>
      <c r="H3" s="319"/>
      <c r="I3" s="320"/>
      <c r="J3" s="3"/>
      <c r="K3" s="3"/>
      <c r="L3" s="4"/>
      <c r="M3" s="4"/>
      <c r="N3" s="4"/>
      <c r="O3" s="4"/>
      <c r="P3" s="4"/>
      <c r="Q3" s="4"/>
      <c r="R3" s="4"/>
    </row>
    <row r="4" spans="1:19" ht="18.75" thickBot="1" x14ac:dyDescent="0.3">
      <c r="A4" s="346" t="s">
        <v>110</v>
      </c>
      <c r="B4" s="346"/>
      <c r="C4" s="346"/>
      <c r="D4" s="315" t="str">
        <f>E1_ZBe!B60</f>
        <v>Kurs 11.1.</v>
      </c>
      <c r="E4" s="316"/>
      <c r="F4" s="316"/>
      <c r="G4" s="316"/>
      <c r="H4" s="316"/>
      <c r="I4" s="317"/>
      <c r="J4" s="3"/>
      <c r="K4" s="3"/>
      <c r="L4" s="4"/>
      <c r="M4" s="4"/>
      <c r="N4" s="4"/>
      <c r="O4" s="4"/>
      <c r="P4" s="4"/>
      <c r="Q4" s="4"/>
      <c r="R4" s="4"/>
    </row>
    <row r="5" spans="1:19" ht="23.25" thickBot="1" x14ac:dyDescent="0.3">
      <c r="A5" s="347" t="s">
        <v>111</v>
      </c>
      <c r="B5" s="347"/>
      <c r="C5" s="347"/>
      <c r="D5" s="348" t="str">
        <f>E1_ZBe!C60</f>
        <v>Dyscyplina finasowa w firmie</v>
      </c>
      <c r="E5" s="348"/>
      <c r="F5" s="348"/>
      <c r="G5" s="348"/>
      <c r="H5" s="348"/>
      <c r="I5" s="348"/>
      <c r="J5" s="348"/>
      <c r="K5" s="348"/>
      <c r="L5" s="349" t="s">
        <v>94</v>
      </c>
      <c r="M5" s="349"/>
      <c r="N5" s="44">
        <f>E1_ZBe!D60</f>
        <v>5</v>
      </c>
      <c r="O5" s="349" t="s">
        <v>95</v>
      </c>
      <c r="P5" s="349"/>
      <c r="Q5" s="350" t="str">
        <f>E1_ZBe!F59</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(11)'!G6</f>
        <v>III</v>
      </c>
      <c r="H7" s="170" t="s">
        <v>99</v>
      </c>
      <c r="I7" s="40">
        <f>'M (11)'!I6</f>
        <v>5</v>
      </c>
      <c r="J7" s="253" t="s">
        <v>383</v>
      </c>
      <c r="K7" s="254"/>
      <c r="L7" s="456" t="s">
        <v>100</v>
      </c>
      <c r="M7" s="457"/>
      <c r="N7" s="7" t="s">
        <v>101</v>
      </c>
      <c r="O7" s="375" t="s">
        <v>102</v>
      </c>
      <c r="P7" s="375"/>
      <c r="Q7" s="356" t="s">
        <v>103</v>
      </c>
      <c r="R7" s="356"/>
      <c r="S7" s="45">
        <f>E1_ZBe!G60</f>
        <v>30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828</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300</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724</v>
      </c>
      <c r="C19" s="494"/>
      <c r="D19" s="494"/>
      <c r="E19" s="494"/>
      <c r="F19" s="494"/>
      <c r="G19" s="494"/>
      <c r="H19" s="494"/>
      <c r="I19" s="494"/>
      <c r="J19" s="494"/>
      <c r="K19" s="494"/>
      <c r="L19" s="494"/>
      <c r="M19" s="495"/>
      <c r="N19" s="496" t="s">
        <v>300</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302</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829</v>
      </c>
      <c r="C24" s="494"/>
      <c r="D24" s="494"/>
      <c r="E24" s="494"/>
      <c r="F24" s="494"/>
      <c r="G24" s="494"/>
      <c r="H24" s="494"/>
      <c r="I24" s="494"/>
      <c r="J24" s="494"/>
      <c r="K24" s="494"/>
      <c r="L24" s="494"/>
      <c r="M24" s="495"/>
      <c r="N24" s="496" t="s">
        <v>305</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306</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725</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309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t="s">
        <v>311</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t="s">
        <v>313</v>
      </c>
      <c r="O38" s="491"/>
      <c r="P38" s="491"/>
      <c r="Q38" s="491"/>
      <c r="R38" s="491"/>
      <c r="S38" s="492"/>
    </row>
    <row r="39" spans="1:19" ht="15" customHeight="1" x14ac:dyDescent="0.25">
      <c r="A39" s="354"/>
      <c r="B39" s="493" t="s">
        <v>726</v>
      </c>
      <c r="C39" s="494"/>
      <c r="D39" s="494"/>
      <c r="E39" s="494"/>
      <c r="F39" s="494"/>
      <c r="G39" s="494"/>
      <c r="H39" s="494"/>
      <c r="I39" s="494"/>
      <c r="J39" s="494"/>
      <c r="K39" s="494"/>
      <c r="L39" s="494"/>
      <c r="M39" s="495"/>
      <c r="N39" s="496" t="s">
        <v>314</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316</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317</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727</v>
      </c>
      <c r="C44" s="494"/>
      <c r="D44" s="494"/>
      <c r="E44" s="494"/>
      <c r="F44" s="494"/>
      <c r="G44" s="494"/>
      <c r="H44" s="494"/>
      <c r="I44" s="494"/>
      <c r="J44" s="494"/>
      <c r="K44" s="494"/>
      <c r="L44" s="494"/>
      <c r="M44" s="495"/>
      <c r="N44" s="496" t="s">
        <v>317</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318</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319</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728</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322</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323</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326</v>
      </c>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t="s">
        <v>327</v>
      </c>
      <c r="O58" s="491"/>
      <c r="P58" s="491"/>
      <c r="Q58" s="491"/>
      <c r="R58" s="491"/>
      <c r="S58" s="492"/>
    </row>
    <row r="59" spans="1:19" ht="15" customHeight="1" x14ac:dyDescent="0.25">
      <c r="A59" s="291"/>
      <c r="B59" s="493" t="s">
        <v>729</v>
      </c>
      <c r="C59" s="494"/>
      <c r="D59" s="494"/>
      <c r="E59" s="494"/>
      <c r="F59" s="494"/>
      <c r="G59" s="494"/>
      <c r="H59" s="494"/>
      <c r="I59" s="494"/>
      <c r="J59" s="494"/>
      <c r="K59" s="494"/>
      <c r="L59" s="494"/>
      <c r="M59" s="495"/>
      <c r="N59" s="496" t="s">
        <v>324</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328</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329</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330</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730</v>
      </c>
      <c r="C64" s="494"/>
      <c r="D64" s="494"/>
      <c r="E64" s="494"/>
      <c r="F64" s="494"/>
      <c r="G64" s="494"/>
      <c r="H64" s="494"/>
      <c r="I64" s="494"/>
      <c r="J64" s="494"/>
      <c r="K64" s="494"/>
      <c r="L64" s="494"/>
      <c r="M64" s="495"/>
      <c r="N64" s="496" t="s">
        <v>323</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328</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t="s">
        <v>329</v>
      </c>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t="s">
        <v>331</v>
      </c>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E1_ZBe!G60</f>
        <v>30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30</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155</v>
      </c>
      <c r="M73" s="506"/>
      <c r="N73" s="506"/>
      <c r="O73" s="506"/>
      <c r="P73" s="506"/>
      <c r="Q73" s="506"/>
      <c r="R73" s="506"/>
      <c r="S73" s="507"/>
    </row>
    <row r="74" spans="1:19" ht="15" customHeight="1" x14ac:dyDescent="0.25">
      <c r="A74" s="291"/>
      <c r="B74" s="298" t="s">
        <v>125</v>
      </c>
      <c r="C74" s="299"/>
      <c r="D74" s="299"/>
      <c r="E74" s="299"/>
      <c r="F74" s="300"/>
      <c r="G74" s="305">
        <v>8</v>
      </c>
      <c r="H74" s="306"/>
      <c r="I74" s="307"/>
      <c r="J74" s="304"/>
      <c r="K74" s="289"/>
      <c r="L74" s="505" t="s">
        <v>158</v>
      </c>
      <c r="M74" s="506"/>
      <c r="N74" s="506"/>
      <c r="O74" s="506"/>
      <c r="P74" s="506"/>
      <c r="Q74" s="506"/>
      <c r="R74" s="506"/>
      <c r="S74" s="507"/>
    </row>
    <row r="75" spans="1:19" ht="15" customHeight="1" x14ac:dyDescent="0.25">
      <c r="A75" s="291"/>
      <c r="B75" s="298" t="s">
        <v>126</v>
      </c>
      <c r="C75" s="299"/>
      <c r="D75" s="299"/>
      <c r="E75" s="299"/>
      <c r="F75" s="300"/>
      <c r="G75" s="305">
        <f>E1_ZBe!H60</f>
        <v>16</v>
      </c>
      <c r="H75" s="306"/>
      <c r="I75" s="307"/>
      <c r="J75" s="304"/>
      <c r="K75" s="289"/>
      <c r="L75" s="505" t="s">
        <v>185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157</v>
      </c>
      <c r="M83" s="506"/>
      <c r="N83" s="506"/>
      <c r="O83" s="506"/>
      <c r="P83" s="506"/>
      <c r="Q83" s="506"/>
      <c r="R83" s="506"/>
      <c r="S83" s="507"/>
    </row>
    <row r="84" spans="1:19" ht="15" customHeight="1" x14ac:dyDescent="0.25">
      <c r="A84" s="291"/>
      <c r="B84" s="272" t="s">
        <v>136</v>
      </c>
      <c r="C84" s="273"/>
      <c r="D84" s="273"/>
      <c r="E84" s="273"/>
      <c r="F84" s="274"/>
      <c r="G84" s="295">
        <f>E1_ZBe!J60</f>
        <v>95</v>
      </c>
      <c r="H84" s="296"/>
      <c r="I84" s="297"/>
      <c r="J84" s="304"/>
      <c r="K84" s="289"/>
      <c r="L84" s="505" t="s">
        <v>342</v>
      </c>
      <c r="M84" s="506"/>
      <c r="N84" s="506"/>
      <c r="O84" s="506"/>
      <c r="P84" s="506"/>
      <c r="Q84" s="506"/>
      <c r="R84" s="506"/>
      <c r="S84" s="507"/>
    </row>
    <row r="85" spans="1:19" ht="15" customHeight="1" x14ac:dyDescent="0.25">
      <c r="A85" s="291"/>
      <c r="B85" s="292" t="s">
        <v>205</v>
      </c>
      <c r="C85" s="293"/>
      <c r="D85" s="293"/>
      <c r="E85" s="293"/>
      <c r="F85" s="294"/>
      <c r="G85" s="282">
        <f>SUM(G84,G71)</f>
        <v>125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E1_ZBe!E60</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197</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13.25" customHeight="1" x14ac:dyDescent="0.25">
      <c r="A98" s="329"/>
      <c r="B98" s="514" t="s">
        <v>534</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101.25" customHeight="1" x14ac:dyDescent="0.25">
      <c r="A100" s="329"/>
      <c r="B100" s="514" t="s">
        <v>535</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8.25" customHeight="1" x14ac:dyDescent="0.25">
      <c r="A102" s="329"/>
      <c r="B102" s="514" t="s">
        <v>536</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xPDX3mmCNJPo6yKgqLyWfThdIqncCZD49zMSHORVzFgQlgWGnq1EOqYPtwtbAdZl+jRIRxCX7KyxPkdAeO9drg==" saltValue="wGiRAXunKYmyf/NvsBzVn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00000000-0002-0000-2C00-000004000000}">
      <formula1>KEK_E1</formula1>
    </dataValidation>
    <dataValidation type="list" allowBlank="1" showInputMessage="1" showErrorMessage="1" sqref="N34:S53" xr:uid="{00000000-0002-0000-2C00-000005000000}">
      <formula1>KEU_E1</formula1>
    </dataValidation>
    <dataValidation type="list" allowBlank="1" showInputMessage="1" showErrorMessage="1" sqref="N14:S33" xr:uid="{00000000-0002-0000-2C00-000006000000}">
      <formula1>KEW_E1</formula1>
    </dataValidation>
  </dataValidations>
  <hyperlinks>
    <hyperlink ref="O13" r:id="rId1" xr:uid="{18B36DF0-E728-4F8A-AEB1-3D4FE2F29FE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E1_ZBe!B59</f>
        <v>Moduł E1/11</v>
      </c>
      <c r="B3" s="314"/>
      <c r="C3" s="314"/>
      <c r="D3" s="318" t="str">
        <f>E1_ZBe!C59</f>
        <v>Moduł specjalnościowy (2) ZARZĄDZANIE BIZNESEM</v>
      </c>
      <c r="E3" s="319"/>
      <c r="F3" s="319"/>
      <c r="G3" s="319"/>
      <c r="H3" s="319"/>
      <c r="I3" s="320"/>
      <c r="J3" s="3"/>
      <c r="K3" s="3"/>
      <c r="L3" s="4"/>
      <c r="M3" s="4"/>
      <c r="N3" s="4"/>
      <c r="O3" s="4"/>
      <c r="P3" s="4"/>
      <c r="Q3" s="4"/>
      <c r="R3" s="4"/>
    </row>
    <row r="4" spans="1:19" ht="18.75" thickBot="1" x14ac:dyDescent="0.3">
      <c r="A4" s="346" t="s">
        <v>110</v>
      </c>
      <c r="B4" s="346"/>
      <c r="C4" s="346"/>
      <c r="D4" s="315" t="str">
        <f>E1_ZBe!B61</f>
        <v>Kurs 11.2.</v>
      </c>
      <c r="E4" s="316"/>
      <c r="F4" s="316"/>
      <c r="G4" s="316"/>
      <c r="H4" s="316"/>
      <c r="I4" s="317"/>
      <c r="J4" s="3"/>
      <c r="K4" s="3"/>
      <c r="L4" s="4"/>
      <c r="M4" s="4"/>
      <c r="N4" s="4"/>
      <c r="O4" s="4"/>
      <c r="P4" s="4"/>
      <c r="Q4" s="4"/>
      <c r="R4" s="4"/>
    </row>
    <row r="5" spans="1:19" ht="23.25" thickBot="1" x14ac:dyDescent="0.3">
      <c r="A5" s="347" t="s">
        <v>111</v>
      </c>
      <c r="B5" s="347"/>
      <c r="C5" s="347"/>
      <c r="D5" s="348" t="str">
        <f>E1_ZBe!C61</f>
        <v>Zarządzanie projektami</v>
      </c>
      <c r="E5" s="348"/>
      <c r="F5" s="348"/>
      <c r="G5" s="348"/>
      <c r="H5" s="348"/>
      <c r="I5" s="348"/>
      <c r="J5" s="348"/>
      <c r="K5" s="348"/>
      <c r="L5" s="349" t="s">
        <v>94</v>
      </c>
      <c r="M5" s="349"/>
      <c r="N5" s="44">
        <f>E1_ZBe!D61</f>
        <v>5</v>
      </c>
      <c r="O5" s="349" t="s">
        <v>95</v>
      </c>
      <c r="P5" s="349"/>
      <c r="Q5" s="350" t="str">
        <f>E1_ZBe!F59</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(11)'!G6</f>
        <v>III</v>
      </c>
      <c r="H7" s="170" t="s">
        <v>99</v>
      </c>
      <c r="I7" s="40">
        <f>'M (11)'!I6</f>
        <v>5</v>
      </c>
      <c r="J7" s="253" t="s">
        <v>383</v>
      </c>
      <c r="K7" s="254"/>
      <c r="L7" s="456" t="s">
        <v>100</v>
      </c>
      <c r="M7" s="457"/>
      <c r="N7" s="7" t="s">
        <v>101</v>
      </c>
      <c r="O7" s="375" t="s">
        <v>102</v>
      </c>
      <c r="P7" s="375"/>
      <c r="Q7" s="356" t="s">
        <v>103</v>
      </c>
      <c r="R7" s="356"/>
      <c r="S7" s="45">
        <f>E1_ZBe!G61</f>
        <v>30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830</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731</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299</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732</v>
      </c>
      <c r="C24" s="494"/>
      <c r="D24" s="494"/>
      <c r="E24" s="494"/>
      <c r="F24" s="494"/>
      <c r="G24" s="494"/>
      <c r="H24" s="494"/>
      <c r="I24" s="494"/>
      <c r="J24" s="494"/>
      <c r="K24" s="494"/>
      <c r="L24" s="494"/>
      <c r="M24" s="495"/>
      <c r="N24" s="496" t="s">
        <v>302</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303</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733</v>
      </c>
      <c r="C29" s="494"/>
      <c r="D29" s="494"/>
      <c r="E29" s="494"/>
      <c r="F29" s="494"/>
      <c r="G29" s="494"/>
      <c r="H29" s="494"/>
      <c r="I29" s="494"/>
      <c r="J29" s="494"/>
      <c r="K29" s="494"/>
      <c r="L29" s="494"/>
      <c r="M29" s="495"/>
      <c r="N29" s="496" t="s">
        <v>305</v>
      </c>
      <c r="O29" s="497"/>
      <c r="P29" s="497"/>
      <c r="Q29" s="497"/>
      <c r="R29" s="497"/>
      <c r="S29" s="498"/>
    </row>
    <row r="30" spans="1:19" ht="15" customHeight="1" x14ac:dyDescent="0.25">
      <c r="A30" s="291"/>
      <c r="B30" s="481"/>
      <c r="C30" s="482"/>
      <c r="D30" s="482"/>
      <c r="E30" s="482"/>
      <c r="F30" s="482"/>
      <c r="G30" s="482"/>
      <c r="H30" s="482"/>
      <c r="I30" s="482"/>
      <c r="J30" s="482"/>
      <c r="K30" s="482"/>
      <c r="L30" s="482"/>
      <c r="M30" s="483"/>
      <c r="N30" s="484" t="s">
        <v>306</v>
      </c>
      <c r="O30" s="485"/>
      <c r="P30" s="485"/>
      <c r="Q30" s="485"/>
      <c r="R30" s="485"/>
      <c r="S30" s="486"/>
    </row>
    <row r="31" spans="1:19" ht="15"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734</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309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t="s">
        <v>316</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735</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311</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312</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t="s">
        <v>314</v>
      </c>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t="s">
        <v>315</v>
      </c>
      <c r="O43" s="491"/>
      <c r="P43" s="491"/>
      <c r="Q43" s="491"/>
      <c r="R43" s="491"/>
      <c r="S43" s="492"/>
    </row>
    <row r="44" spans="1:19" ht="15" customHeight="1" x14ac:dyDescent="0.25">
      <c r="A44" s="354"/>
      <c r="B44" s="493" t="s">
        <v>736</v>
      </c>
      <c r="C44" s="494"/>
      <c r="D44" s="494"/>
      <c r="E44" s="494"/>
      <c r="F44" s="494"/>
      <c r="G44" s="494"/>
      <c r="H44" s="494"/>
      <c r="I44" s="494"/>
      <c r="J44" s="494"/>
      <c r="K44" s="494"/>
      <c r="L44" s="494"/>
      <c r="M44" s="495"/>
      <c r="N44" s="496" t="s">
        <v>314</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317</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319</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737</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331</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738</v>
      </c>
      <c r="C59" s="494"/>
      <c r="D59" s="494"/>
      <c r="E59" s="494"/>
      <c r="F59" s="494"/>
      <c r="G59" s="494"/>
      <c r="H59" s="494"/>
      <c r="I59" s="494"/>
      <c r="J59" s="494"/>
      <c r="K59" s="494"/>
      <c r="L59" s="494"/>
      <c r="M59" s="495"/>
      <c r="N59" s="496" t="s">
        <v>321</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323</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326</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329</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t="s">
        <v>330</v>
      </c>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E1_ZBe!G61</f>
        <v>30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30</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181</v>
      </c>
      <c r="M74" s="506"/>
      <c r="N74" s="506"/>
      <c r="O74" s="506"/>
      <c r="P74" s="506"/>
      <c r="Q74" s="506"/>
      <c r="R74" s="506"/>
      <c r="S74" s="507"/>
    </row>
    <row r="75" spans="1:19" ht="15" customHeight="1" x14ac:dyDescent="0.25">
      <c r="A75" s="291"/>
      <c r="B75" s="298" t="s">
        <v>126</v>
      </c>
      <c r="C75" s="299"/>
      <c r="D75" s="299"/>
      <c r="E75" s="299"/>
      <c r="F75" s="300"/>
      <c r="G75" s="305">
        <f>E1_ZBe!H61</f>
        <v>16</v>
      </c>
      <c r="H75" s="306"/>
      <c r="I75" s="307"/>
      <c r="J75" s="304"/>
      <c r="K75" s="289"/>
      <c r="L75" s="505" t="s">
        <v>165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8</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344</v>
      </c>
      <c r="M83" s="506"/>
      <c r="N83" s="506"/>
      <c r="O83" s="506"/>
      <c r="P83" s="506"/>
      <c r="Q83" s="506"/>
      <c r="R83" s="506"/>
      <c r="S83" s="507"/>
    </row>
    <row r="84" spans="1:19" ht="15" customHeight="1" x14ac:dyDescent="0.25">
      <c r="A84" s="291"/>
      <c r="B84" s="272" t="s">
        <v>136</v>
      </c>
      <c r="C84" s="273"/>
      <c r="D84" s="273"/>
      <c r="E84" s="273"/>
      <c r="F84" s="274"/>
      <c r="G84" s="295">
        <f>E1_ZBe!J61</f>
        <v>95</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125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E1_ZBe!E61</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165</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13.25" customHeight="1" x14ac:dyDescent="0.25">
      <c r="A98" s="329"/>
      <c r="B98" s="514" t="s">
        <v>537</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538</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6.5" customHeight="1" x14ac:dyDescent="0.25">
      <c r="A102" s="329"/>
      <c r="B102" s="514" t="s">
        <v>539</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nxNzlRNHqsRaWK2eQQELHoQg1oujyjrrlz0tAqF8cmPcQAYwHCoju1kxQBO66r/rTHocs+oJVCI77IWjNjfVfw==" saltValue="E4D2yxQgwRTno78zQ2jXn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00000000-0002-0000-2D00-000005000000}">
      <formula1>KEU_E1</formula1>
    </dataValidation>
    <dataValidation type="list" allowBlank="1" showInputMessage="1" showErrorMessage="1" sqref="N14:S33" xr:uid="{00000000-0002-0000-2D00-000006000000}">
      <formula1>KEW_E1</formula1>
    </dataValidation>
  </dataValidations>
  <hyperlinks>
    <hyperlink ref="O13" r:id="rId1" xr:uid="{0DC3BA64-F85E-414E-A363-607E05E1E47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E1_ZBe!B59</f>
        <v>Moduł E1/11</v>
      </c>
      <c r="B3" s="314"/>
      <c r="C3" s="314"/>
      <c r="D3" s="318" t="str">
        <f>E1_ZBe!C59</f>
        <v>Moduł specjalnościowy (2) ZARZĄDZANIE BIZNESEM</v>
      </c>
      <c r="E3" s="319"/>
      <c r="F3" s="319"/>
      <c r="G3" s="319"/>
      <c r="H3" s="319"/>
      <c r="I3" s="320"/>
      <c r="J3" s="3"/>
      <c r="K3" s="3"/>
      <c r="L3" s="4"/>
      <c r="M3" s="4"/>
      <c r="N3" s="4"/>
      <c r="O3" s="4"/>
      <c r="P3" s="4"/>
      <c r="Q3" s="4"/>
      <c r="R3" s="4"/>
    </row>
    <row r="4" spans="1:19" ht="18.75" thickBot="1" x14ac:dyDescent="0.3">
      <c r="A4" s="346" t="s">
        <v>110</v>
      </c>
      <c r="B4" s="346"/>
      <c r="C4" s="346"/>
      <c r="D4" s="315" t="str">
        <f>E1_ZBe!B62</f>
        <v>Kurs 11.3.</v>
      </c>
      <c r="E4" s="316"/>
      <c r="F4" s="316"/>
      <c r="G4" s="316"/>
      <c r="H4" s="316"/>
      <c r="I4" s="317"/>
      <c r="J4" s="3"/>
      <c r="K4" s="3"/>
      <c r="L4" s="4"/>
      <c r="M4" s="4"/>
      <c r="N4" s="4"/>
      <c r="O4" s="4"/>
      <c r="P4" s="4"/>
      <c r="Q4" s="4"/>
      <c r="R4" s="4"/>
    </row>
    <row r="5" spans="1:19" ht="23.25" thickBot="1" x14ac:dyDescent="0.3">
      <c r="A5" s="347" t="s">
        <v>111</v>
      </c>
      <c r="B5" s="347"/>
      <c r="C5" s="347"/>
      <c r="D5" s="348" t="str">
        <f>E1_ZBe!C62</f>
        <v>E-commerce</v>
      </c>
      <c r="E5" s="348"/>
      <c r="F5" s="348"/>
      <c r="G5" s="348"/>
      <c r="H5" s="348"/>
      <c r="I5" s="348"/>
      <c r="J5" s="348"/>
      <c r="K5" s="348"/>
      <c r="L5" s="349" t="s">
        <v>94</v>
      </c>
      <c r="M5" s="349"/>
      <c r="N5" s="44">
        <f>E1_ZBe!D62</f>
        <v>4</v>
      </c>
      <c r="O5" s="349" t="s">
        <v>95</v>
      </c>
      <c r="P5" s="349"/>
      <c r="Q5" s="350" t="str">
        <f>E1_ZBe!F59</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(11)'!G6</f>
        <v>III</v>
      </c>
      <c r="H7" s="170" t="s">
        <v>99</v>
      </c>
      <c r="I7" s="40">
        <f>'M (11)'!I6</f>
        <v>5</v>
      </c>
      <c r="J7" s="253" t="s">
        <v>383</v>
      </c>
      <c r="K7" s="254"/>
      <c r="L7" s="456" t="s">
        <v>100</v>
      </c>
      <c r="M7" s="457"/>
      <c r="N7" s="7" t="s">
        <v>101</v>
      </c>
      <c r="O7" s="375" t="s">
        <v>102</v>
      </c>
      <c r="P7" s="375"/>
      <c r="Q7" s="356" t="s">
        <v>103</v>
      </c>
      <c r="R7" s="356"/>
      <c r="S7" s="45">
        <f>E1_ZBe!G62</f>
        <v>26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739</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740</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299</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741</v>
      </c>
      <c r="C24" s="494"/>
      <c r="D24" s="494"/>
      <c r="E24" s="494"/>
      <c r="F24" s="494"/>
      <c r="G24" s="494"/>
      <c r="H24" s="494"/>
      <c r="I24" s="494"/>
      <c r="J24" s="494"/>
      <c r="K24" s="494"/>
      <c r="L24" s="494"/>
      <c r="M24" s="495"/>
      <c r="N24" s="496" t="s">
        <v>301</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302</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742</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318</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743</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314</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744</v>
      </c>
      <c r="C44" s="494"/>
      <c r="D44" s="494"/>
      <c r="E44" s="494"/>
      <c r="F44" s="494"/>
      <c r="G44" s="494"/>
      <c r="H44" s="494"/>
      <c r="I44" s="494"/>
      <c r="J44" s="494"/>
      <c r="K44" s="494"/>
      <c r="L44" s="494"/>
      <c r="M44" s="495"/>
      <c r="N44" s="496" t="s">
        <v>311</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316</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317</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t="s">
        <v>319</v>
      </c>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745</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322</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323</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328</v>
      </c>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746</v>
      </c>
      <c r="C59" s="494"/>
      <c r="D59" s="494"/>
      <c r="E59" s="494"/>
      <c r="F59" s="494"/>
      <c r="G59" s="494"/>
      <c r="H59" s="494"/>
      <c r="I59" s="494"/>
      <c r="J59" s="494"/>
      <c r="K59" s="494"/>
      <c r="L59" s="494"/>
      <c r="M59" s="495"/>
      <c r="N59" s="496" t="s">
        <v>328</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329</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330</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E1_ZBe!G62</f>
        <v>26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26</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E1_ZBe!H62</f>
        <v>14</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v>8</v>
      </c>
      <c r="H76" s="306"/>
      <c r="I76" s="307"/>
      <c r="J76" s="304"/>
      <c r="K76" s="289"/>
      <c r="L76" s="505" t="s">
        <v>161</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166</v>
      </c>
      <c r="M83" s="506"/>
      <c r="N83" s="506"/>
      <c r="O83" s="506"/>
      <c r="P83" s="506"/>
      <c r="Q83" s="506"/>
      <c r="R83" s="506"/>
      <c r="S83" s="507"/>
    </row>
    <row r="84" spans="1:19" ht="15" customHeight="1" x14ac:dyDescent="0.25">
      <c r="A84" s="291"/>
      <c r="B84" s="272" t="s">
        <v>136</v>
      </c>
      <c r="C84" s="273"/>
      <c r="D84" s="273"/>
      <c r="E84" s="273"/>
      <c r="F84" s="274"/>
      <c r="G84" s="295">
        <f>E1_ZBe!J62</f>
        <v>74</v>
      </c>
      <c r="H84" s="296"/>
      <c r="I84" s="297"/>
      <c r="J84" s="304"/>
      <c r="K84" s="289"/>
      <c r="L84" s="505" t="s">
        <v>344</v>
      </c>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E1_ZBe!E62</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196</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16.25" customHeight="1" x14ac:dyDescent="0.25">
      <c r="A98" s="329"/>
      <c r="B98" s="514" t="s">
        <v>540</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86.25" customHeight="1" x14ac:dyDescent="0.25">
      <c r="A100" s="329"/>
      <c r="B100" s="514" t="s">
        <v>541</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3" customHeight="1" x14ac:dyDescent="0.25">
      <c r="A102" s="329"/>
      <c r="B102" s="514" t="s">
        <v>542</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31Xy4RUt/kzFW2lJ92Ejn8Mk/JM64d7jC3dJ1ybQaCLT8JQIKVhbawVSi0Ht+AU5Cx64el9NvKKtRyV00PZTkA==" saltValue="ZheFbW+Rh/xv+5879u3zV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00000000-0002-0000-2E00-000005000000}">
      <formula1>KEU_E1</formula1>
    </dataValidation>
    <dataValidation type="list" allowBlank="1" showInputMessage="1" showErrorMessage="1" sqref="N14:S33" xr:uid="{00000000-0002-0000-2E00-000006000000}">
      <formula1>KEW_E1</formula1>
    </dataValidation>
  </dataValidations>
  <hyperlinks>
    <hyperlink ref="O13" r:id="rId1" xr:uid="{555E8237-90A7-46FE-87EC-3F82F414D81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E1_ZBe!B63</f>
        <v>Moduł E1/12</v>
      </c>
      <c r="D3" s="271"/>
      <c r="E3" s="271"/>
      <c r="F3" s="243"/>
      <c r="G3" s="3"/>
      <c r="H3" s="3"/>
      <c r="I3" s="3"/>
      <c r="J3" s="3"/>
      <c r="K3" s="3"/>
      <c r="L3" s="4"/>
      <c r="M3" s="4"/>
      <c r="N3" s="4"/>
      <c r="O3" s="4"/>
      <c r="P3" s="4"/>
      <c r="Q3" s="4"/>
    </row>
    <row r="4" spans="1:19" s="443" customFormat="1" ht="39.75" customHeight="1" thickBot="1" x14ac:dyDescent="0.3">
      <c r="A4" s="251" t="s">
        <v>93</v>
      </c>
      <c r="B4" s="251"/>
      <c r="C4" s="261" t="str">
        <f>E1_ZBe!C63</f>
        <v>Moduł aktywności praktycznej (1)</v>
      </c>
      <c r="D4" s="262"/>
      <c r="E4" s="262"/>
      <c r="F4" s="262"/>
      <c r="G4" s="262"/>
      <c r="H4" s="262"/>
      <c r="I4" s="262"/>
      <c r="J4" s="263"/>
      <c r="K4" s="266" t="s">
        <v>94</v>
      </c>
      <c r="L4" s="266"/>
      <c r="M4" s="171">
        <f>E1_ZBe!D63</f>
        <v>2</v>
      </c>
      <c r="N4" s="264" t="s">
        <v>95</v>
      </c>
      <c r="O4" s="265"/>
      <c r="P4" s="258" t="str">
        <f>E1_ZBe!F63</f>
        <v>dr R. Nowak-Lewandowska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346</v>
      </c>
      <c r="H6" s="166" t="s">
        <v>99</v>
      </c>
      <c r="I6" s="40">
        <v>5</v>
      </c>
      <c r="J6" s="7" t="s">
        <v>290</v>
      </c>
      <c r="K6" s="445" t="s">
        <v>100</v>
      </c>
      <c r="L6" s="445"/>
      <c r="M6" s="252" t="s">
        <v>101</v>
      </c>
      <c r="N6" s="252"/>
      <c r="O6" s="171" t="s">
        <v>102</v>
      </c>
      <c r="P6" s="253" t="s">
        <v>103</v>
      </c>
      <c r="Q6" s="254"/>
      <c r="R6" s="171">
        <f>E1_ZBe!G63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435</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436</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27.5" customHeight="1" thickBot="1" x14ac:dyDescent="0.3">
      <c r="A22" s="453" t="s">
        <v>799</v>
      </c>
      <c r="B22" s="454"/>
      <c r="C22" s="454"/>
      <c r="D22" s="454"/>
      <c r="E22" s="454"/>
      <c r="F22" s="454" t="s">
        <v>800</v>
      </c>
      <c r="G22" s="454"/>
      <c r="H22" s="454"/>
      <c r="I22" s="454"/>
      <c r="J22" s="454"/>
      <c r="K22" s="454"/>
      <c r="L22" s="454" t="s">
        <v>801</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E1_ZBe!B63</f>
        <v>Moduł E1/12</v>
      </c>
      <c r="C26" s="191"/>
      <c r="D26" s="33" t="str">
        <f>E1_ZBe!B64</f>
        <v>Kurs 12.1.</v>
      </c>
      <c r="E26" s="106"/>
      <c r="F26" s="198"/>
      <c r="G26" s="199"/>
      <c r="H26" s="206"/>
      <c r="I26" s="207"/>
      <c r="J26" s="34"/>
      <c r="K26" s="214"/>
      <c r="L26" s="215"/>
      <c r="M26" s="214"/>
      <c r="N26" s="215"/>
      <c r="O26" s="216"/>
      <c r="P26" s="217"/>
      <c r="Q26" s="216"/>
      <c r="R26" s="218"/>
    </row>
    <row r="27" spans="1:19" s="107" customFormat="1" ht="59.25" customHeight="1" x14ac:dyDescent="0.25">
      <c r="A27" s="131" t="s">
        <v>111</v>
      </c>
      <c r="B27" s="358" t="str">
        <f>E1_ZBe!C64</f>
        <v>Aktywności dodatkowe z katalogu aktywności</v>
      </c>
      <c r="C27" s="359"/>
      <c r="D27" s="360"/>
      <c r="E27" s="361"/>
      <c r="F27" s="362"/>
      <c r="G27" s="363"/>
      <c r="H27" s="364"/>
      <c r="I27" s="365"/>
      <c r="J27" s="366"/>
      <c r="K27" s="367"/>
      <c r="L27" s="368"/>
      <c r="M27" s="368"/>
      <c r="N27" s="369"/>
      <c r="O27" s="370"/>
      <c r="P27" s="371"/>
      <c r="Q27" s="371"/>
      <c r="R27" s="372"/>
    </row>
    <row r="28" spans="1:19" s="107" customFormat="1" ht="30" customHeight="1" thickBot="1" x14ac:dyDescent="0.3">
      <c r="A28" s="39" t="s">
        <v>112</v>
      </c>
      <c r="B28" s="192">
        <f>E1_ZBe!D64</f>
        <v>2</v>
      </c>
      <c r="C28" s="193"/>
      <c r="D28" s="194"/>
      <c r="E28" s="203"/>
      <c r="F28" s="204"/>
      <c r="G28" s="205"/>
      <c r="H28" s="211"/>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65"/>
      <c r="G29" s="150"/>
      <c r="H29" s="151"/>
      <c r="I29" s="163"/>
      <c r="J29" s="153"/>
      <c r="K29" s="154"/>
      <c r="L29" s="164"/>
      <c r="M29" s="156"/>
      <c r="N29" s="157"/>
      <c r="O29" s="158"/>
      <c r="P29" s="162"/>
      <c r="Q29" s="160"/>
      <c r="R29" s="161"/>
    </row>
  </sheetData>
  <sheetProtection algorithmName="SHA-512" hashValue="07+2aTy+byTBZ2zmzj+exBmsyLlrubj1/yWBlt5k2H5sFixlQcasHimyfHrgQW9WGCAE5vDTl3dBNbJy+NujMg==" saltValue="HAkddKY8VEQuPGsvVM7mh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6A01DE79-9AAC-4BDC-8B25-0A73A3D22CC9}"/>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E1_ZBe!B63</f>
        <v>Moduł E1/12</v>
      </c>
      <c r="B3" s="314"/>
      <c r="C3" s="314"/>
      <c r="D3" s="318" t="str">
        <f>E1_ZBe!C63</f>
        <v>Moduł aktywności praktycznej (1)</v>
      </c>
      <c r="E3" s="319"/>
      <c r="F3" s="319"/>
      <c r="G3" s="319"/>
      <c r="H3" s="319"/>
      <c r="I3" s="320"/>
      <c r="J3" s="3"/>
      <c r="K3" s="3"/>
      <c r="L3" s="4"/>
      <c r="M3" s="4"/>
      <c r="N3" s="4"/>
      <c r="O3" s="4"/>
      <c r="P3" s="4"/>
      <c r="Q3" s="4"/>
      <c r="R3" s="4"/>
    </row>
    <row r="4" spans="1:19" ht="18.75" thickBot="1" x14ac:dyDescent="0.3">
      <c r="A4" s="346" t="s">
        <v>110</v>
      </c>
      <c r="B4" s="346"/>
      <c r="C4" s="346"/>
      <c r="D4" s="315" t="str">
        <f>E1_ZBe!B64</f>
        <v>Kurs 12.1.</v>
      </c>
      <c r="E4" s="316"/>
      <c r="F4" s="316"/>
      <c r="G4" s="316"/>
      <c r="H4" s="316"/>
      <c r="I4" s="317"/>
      <c r="J4" s="3"/>
      <c r="K4" s="3"/>
      <c r="L4" s="4"/>
      <c r="M4" s="4"/>
      <c r="N4" s="4"/>
      <c r="O4" s="4"/>
      <c r="P4" s="4"/>
      <c r="Q4" s="4"/>
      <c r="R4" s="4"/>
    </row>
    <row r="5" spans="1:19" ht="23.25" thickBot="1" x14ac:dyDescent="0.3">
      <c r="A5" s="347" t="s">
        <v>111</v>
      </c>
      <c r="B5" s="347"/>
      <c r="C5" s="347"/>
      <c r="D5" s="348" t="str">
        <f>E1_ZBe!C64</f>
        <v>Aktywności dodatkowe z katalogu aktywności</v>
      </c>
      <c r="E5" s="348"/>
      <c r="F5" s="348"/>
      <c r="G5" s="348"/>
      <c r="H5" s="348"/>
      <c r="I5" s="348"/>
      <c r="J5" s="348"/>
      <c r="K5" s="348"/>
      <c r="L5" s="349" t="s">
        <v>94</v>
      </c>
      <c r="M5" s="349"/>
      <c r="N5" s="44">
        <f>E1_ZBe!D64</f>
        <v>2</v>
      </c>
      <c r="O5" s="349" t="s">
        <v>95</v>
      </c>
      <c r="P5" s="349"/>
      <c r="Q5" s="375" t="str">
        <f>E1_ZBe!F63</f>
        <v>dr R. Nowak-Lewandowska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(12)'!G6</f>
        <v>III</v>
      </c>
      <c r="H7" s="170" t="s">
        <v>99</v>
      </c>
      <c r="I7" s="40">
        <f>'M (12)'!I6</f>
        <v>5</v>
      </c>
      <c r="J7" s="253" t="s">
        <v>383</v>
      </c>
      <c r="K7" s="254"/>
      <c r="L7" s="456" t="s">
        <v>100</v>
      </c>
      <c r="M7" s="457"/>
      <c r="N7" s="7" t="s">
        <v>101</v>
      </c>
      <c r="O7" s="375" t="s">
        <v>102</v>
      </c>
      <c r="P7" s="375"/>
      <c r="Q7" s="356" t="s">
        <v>103</v>
      </c>
      <c r="R7" s="356"/>
      <c r="S7" s="45">
        <f>E1_ZBe!G64</f>
        <v>40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747</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303</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748</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298</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303</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749</v>
      </c>
      <c r="C34" s="476"/>
      <c r="D34" s="476"/>
      <c r="E34" s="476"/>
      <c r="F34" s="476"/>
      <c r="G34" s="476"/>
      <c r="H34" s="476"/>
      <c r="I34" s="476"/>
      <c r="J34" s="476"/>
      <c r="K34" s="476"/>
      <c r="L34" s="476"/>
      <c r="M34" s="477"/>
      <c r="N34" s="478" t="s">
        <v>315</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319</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802</v>
      </c>
      <c r="C39" s="494"/>
      <c r="D39" s="494"/>
      <c r="E39" s="494"/>
      <c r="F39" s="494"/>
      <c r="G39" s="494"/>
      <c r="H39" s="494"/>
      <c r="I39" s="494"/>
      <c r="J39" s="494"/>
      <c r="K39" s="494"/>
      <c r="L39" s="494"/>
      <c r="M39" s="495"/>
      <c r="N39" s="496" t="s">
        <v>307</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317</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803</v>
      </c>
      <c r="C44" s="494"/>
      <c r="D44" s="494"/>
      <c r="E44" s="494"/>
      <c r="F44" s="494"/>
      <c r="G44" s="494"/>
      <c r="H44" s="494"/>
      <c r="I44" s="494"/>
      <c r="J44" s="494"/>
      <c r="K44" s="494"/>
      <c r="L44" s="494"/>
      <c r="M44" s="495"/>
      <c r="N44" s="496" t="s">
        <v>319</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750</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751</v>
      </c>
      <c r="C59" s="494"/>
      <c r="D59" s="494"/>
      <c r="E59" s="494"/>
      <c r="F59" s="494"/>
      <c r="G59" s="494"/>
      <c r="H59" s="494"/>
      <c r="I59" s="494"/>
      <c r="J59" s="494"/>
      <c r="K59" s="494"/>
      <c r="L59" s="494"/>
      <c r="M59" s="495"/>
      <c r="N59" s="496" t="s">
        <v>325</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331</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E1_ZBe!G64</f>
        <v>40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40</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158</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169</v>
      </c>
      <c r="M74" s="506"/>
      <c r="N74" s="506"/>
      <c r="O74" s="506"/>
      <c r="P74" s="506"/>
      <c r="Q74" s="506"/>
      <c r="R74" s="506"/>
      <c r="S74" s="507"/>
    </row>
    <row r="75" spans="1:19" ht="15" customHeight="1" x14ac:dyDescent="0.25">
      <c r="A75" s="291"/>
      <c r="B75" s="298" t="s">
        <v>126</v>
      </c>
      <c r="C75" s="299"/>
      <c r="D75" s="299"/>
      <c r="E75" s="299"/>
      <c r="F75" s="300"/>
      <c r="G75" s="305">
        <f>E1_ZBe!H64</f>
        <v>0</v>
      </c>
      <c r="H75" s="306"/>
      <c r="I75" s="307"/>
      <c r="J75" s="304"/>
      <c r="K75" s="289"/>
      <c r="L75" s="505" t="s">
        <v>185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v>40</v>
      </c>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344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E1_ZBe!J64</f>
        <v>10</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E1_ZBe!E64</f>
        <v>zal. bez oceny</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170</v>
      </c>
      <c r="C90" s="509"/>
      <c r="D90" s="509"/>
      <c r="E90" s="510"/>
      <c r="F90" s="511">
        <v>10</v>
      </c>
      <c r="G90" s="512"/>
      <c r="H90" s="512"/>
      <c r="I90" s="513"/>
      <c r="J90" s="340"/>
      <c r="K90" s="344"/>
      <c r="L90" s="279" t="s">
        <v>292</v>
      </c>
      <c r="M90" s="280"/>
      <c r="N90" s="280"/>
      <c r="O90" s="280"/>
      <c r="P90" s="280"/>
      <c r="Q90" s="280"/>
      <c r="R90" s="280"/>
      <c r="S90" s="281"/>
    </row>
    <row r="91" spans="1:19" ht="15" customHeight="1" x14ac:dyDescent="0.25">
      <c r="A91" s="336"/>
      <c r="B91" s="508" t="s">
        <v>179</v>
      </c>
      <c r="C91" s="509"/>
      <c r="D91" s="509"/>
      <c r="E91" s="510"/>
      <c r="F91" s="511">
        <v>90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62.75" customHeight="1" x14ac:dyDescent="0.25">
      <c r="A98" s="329"/>
      <c r="B98" s="514" t="s">
        <v>543</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49.5" customHeight="1" x14ac:dyDescent="0.25">
      <c r="A100" s="329"/>
      <c r="B100" s="514" t="s">
        <v>412</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45.75" customHeight="1" x14ac:dyDescent="0.25">
      <c r="A102" s="329"/>
      <c r="B102" s="514"/>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j9u0IGHH4j1FLoNb8y1tkkHMJVw+x2czv2y6hMYRhlhL66hrRa+KJZ6yPHRlGKXYtr72eeI9UuE9pbjPG8UEIw==" saltValue="9izhk8JxfSMH2D5A6odbO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1" xr:uid="{0F52CE61-0FBC-4EA2-893B-C9842A23033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E1_ZBe!B10</f>
        <v>Moduł E1/1</v>
      </c>
      <c r="B3" s="314"/>
      <c r="C3" s="314"/>
      <c r="D3" s="318" t="str">
        <f>E1_ZBe!C10</f>
        <v>Biznes w działaniu</v>
      </c>
      <c r="E3" s="319"/>
      <c r="F3" s="319"/>
      <c r="G3" s="319"/>
      <c r="H3" s="319"/>
      <c r="I3" s="320"/>
      <c r="J3" s="3"/>
      <c r="K3" s="3"/>
      <c r="L3" s="4"/>
      <c r="M3" s="4"/>
      <c r="N3" s="4"/>
      <c r="O3" s="4"/>
      <c r="P3" s="4"/>
      <c r="Q3" s="4"/>
      <c r="R3" s="4"/>
    </row>
    <row r="4" spans="1:19" ht="18.75" thickBot="1" x14ac:dyDescent="0.3">
      <c r="A4" s="346" t="s">
        <v>110</v>
      </c>
      <c r="B4" s="346"/>
      <c r="C4" s="346"/>
      <c r="D4" s="315" t="str">
        <f>E1_ZBe!B13</f>
        <v>Kurs 1.3.</v>
      </c>
      <c r="E4" s="316"/>
      <c r="F4" s="316"/>
      <c r="G4" s="316"/>
      <c r="H4" s="316"/>
      <c r="I4" s="317"/>
      <c r="J4" s="3"/>
      <c r="K4" s="3"/>
      <c r="L4" s="4"/>
      <c r="M4" s="4"/>
      <c r="N4" s="4"/>
      <c r="O4" s="4"/>
      <c r="P4" s="4"/>
      <c r="Q4" s="4"/>
      <c r="R4" s="4"/>
    </row>
    <row r="5" spans="1:19" ht="23.25" thickBot="1" x14ac:dyDescent="0.3">
      <c r="A5" s="347" t="s">
        <v>111</v>
      </c>
      <c r="B5" s="347"/>
      <c r="C5" s="347"/>
      <c r="D5" s="348" t="str">
        <f>E1_ZBe!C13</f>
        <v>Realne problemy ekonomii - warsztat</v>
      </c>
      <c r="E5" s="348"/>
      <c r="F5" s="348"/>
      <c r="G5" s="348"/>
      <c r="H5" s="348"/>
      <c r="I5" s="348"/>
      <c r="J5" s="348"/>
      <c r="K5" s="348"/>
      <c r="L5" s="349" t="s">
        <v>94</v>
      </c>
      <c r="M5" s="349"/>
      <c r="N5" s="44">
        <f>E1_ZBe!D13</f>
        <v>2</v>
      </c>
      <c r="O5" s="349" t="s">
        <v>95</v>
      </c>
      <c r="P5" s="349"/>
      <c r="Q5" s="350" t="str">
        <f>E1_ZBe!F10</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(1)'!G6</f>
        <v>I</v>
      </c>
      <c r="H7" s="170" t="s">
        <v>99</v>
      </c>
      <c r="I7" s="40">
        <f>'M (1)'!I6</f>
        <v>1</v>
      </c>
      <c r="J7" s="253" t="s">
        <v>383</v>
      </c>
      <c r="K7" s="254"/>
      <c r="L7" s="456" t="s">
        <v>100</v>
      </c>
      <c r="M7" s="457"/>
      <c r="N7" s="7" t="s">
        <v>101</v>
      </c>
      <c r="O7" s="375" t="s">
        <v>102</v>
      </c>
      <c r="P7" s="375"/>
      <c r="Q7" s="356" t="s">
        <v>103</v>
      </c>
      <c r="R7" s="356"/>
      <c r="S7" s="45">
        <f>E1_ZBe!G13</f>
        <v>12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573</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296</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574</v>
      </c>
      <c r="C19" s="494"/>
      <c r="D19" s="494"/>
      <c r="E19" s="494"/>
      <c r="F19" s="494"/>
      <c r="G19" s="494"/>
      <c r="H19" s="494"/>
      <c r="I19" s="494"/>
      <c r="J19" s="494"/>
      <c r="K19" s="494"/>
      <c r="L19" s="494"/>
      <c r="M19" s="495"/>
      <c r="N19" s="496" t="s">
        <v>294</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295</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296</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575</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314</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576</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327</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328</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thickBot="1" x14ac:dyDescent="0.3">
      <c r="A63" s="291"/>
      <c r="B63" s="499"/>
      <c r="C63" s="500"/>
      <c r="D63" s="500"/>
      <c r="E63" s="500"/>
      <c r="F63" s="500"/>
      <c r="G63" s="500"/>
      <c r="H63" s="500"/>
      <c r="I63" s="500"/>
      <c r="J63" s="500"/>
      <c r="K63" s="500"/>
      <c r="L63" s="500"/>
      <c r="M63" s="501"/>
      <c r="N63" s="502"/>
      <c r="O63" s="503"/>
      <c r="P63" s="503"/>
      <c r="Q63" s="503"/>
      <c r="R63" s="503"/>
      <c r="S63" s="504"/>
    </row>
    <row r="64" spans="1:19" ht="15" hidden="1" customHeight="1" x14ac:dyDescent="0.25">
      <c r="A64" s="291"/>
      <c r="B64" s="481"/>
      <c r="C64" s="482"/>
      <c r="D64" s="482"/>
      <c r="E64" s="482"/>
      <c r="F64" s="482"/>
      <c r="G64" s="482"/>
      <c r="H64" s="482"/>
      <c r="I64" s="482"/>
      <c r="J64" s="482"/>
      <c r="K64" s="482"/>
      <c r="L64" s="482"/>
      <c r="M64" s="483"/>
      <c r="N64" s="516"/>
      <c r="O64" s="517"/>
      <c r="P64" s="517"/>
      <c r="Q64" s="517"/>
      <c r="R64" s="517"/>
      <c r="S64" s="51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E1_ZBe!G13</f>
        <v>12</v>
      </c>
      <c r="H71" s="296"/>
      <c r="I71" s="297"/>
      <c r="J71" s="304"/>
      <c r="K71" s="288" t="s">
        <v>202</v>
      </c>
      <c r="L71" s="275" t="s">
        <v>122</v>
      </c>
      <c r="M71" s="276"/>
      <c r="N71" s="276"/>
      <c r="O71" s="276"/>
      <c r="P71" s="276"/>
      <c r="Q71" s="276"/>
      <c r="R71" s="276"/>
      <c r="S71" s="277"/>
    </row>
    <row r="72" spans="1:19" ht="15" customHeight="1" x14ac:dyDescent="0.25">
      <c r="A72" s="291"/>
      <c r="B72" s="311" t="s">
        <v>123</v>
      </c>
      <c r="C72" s="312"/>
      <c r="D72" s="312"/>
      <c r="E72" s="312"/>
      <c r="F72" s="313"/>
      <c r="G72" s="282">
        <f>SUM(G73:I83)</f>
        <v>12</v>
      </c>
      <c r="H72" s="283"/>
      <c r="I72" s="284"/>
      <c r="J72" s="304"/>
      <c r="K72" s="289"/>
      <c r="L72" s="505" t="s">
        <v>182</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161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180</v>
      </c>
      <c r="M74" s="506"/>
      <c r="N74" s="506"/>
      <c r="O74" s="506"/>
      <c r="P74" s="506"/>
      <c r="Q74" s="506"/>
      <c r="R74" s="506"/>
      <c r="S74" s="507"/>
    </row>
    <row r="75" spans="1:19" ht="15" customHeight="1" x14ac:dyDescent="0.25">
      <c r="A75" s="291"/>
      <c r="B75" s="298" t="s">
        <v>126</v>
      </c>
      <c r="C75" s="299"/>
      <c r="D75" s="299"/>
      <c r="E75" s="299"/>
      <c r="F75" s="300"/>
      <c r="G75" s="305">
        <f>E1_ZBe!H13</f>
        <v>0</v>
      </c>
      <c r="H75" s="306"/>
      <c r="I75" s="307"/>
      <c r="J75" s="304"/>
      <c r="K75" s="289"/>
      <c r="L75" s="505" t="s">
        <v>181</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6</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v>6</v>
      </c>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132</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171</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E1_ZBe!J13</f>
        <v>38</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E1_ZBe!E13</f>
        <v>zal. bez oceny</v>
      </c>
      <c r="G88" s="338"/>
      <c r="H88" s="338"/>
      <c r="I88" s="339"/>
      <c r="J88" s="340"/>
      <c r="K88" s="344" t="s">
        <v>139</v>
      </c>
      <c r="L88" s="341" t="s">
        <v>140</v>
      </c>
      <c r="M88" s="342"/>
      <c r="N88" s="342"/>
      <c r="O88" s="342"/>
      <c r="P88" s="342"/>
      <c r="Q88" s="342"/>
      <c r="R88" s="342"/>
      <c r="S88" s="343"/>
    </row>
    <row r="89" spans="1:19" ht="15" customHeight="1" x14ac:dyDescent="0.25">
      <c r="A89" s="336"/>
      <c r="B89" s="322" t="s">
        <v>141</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152</v>
      </c>
      <c r="C90" s="509"/>
      <c r="D90" s="509"/>
      <c r="E90" s="510"/>
      <c r="F90" s="511">
        <v>90</v>
      </c>
      <c r="G90" s="512"/>
      <c r="H90" s="512"/>
      <c r="I90" s="513"/>
      <c r="J90" s="340"/>
      <c r="K90" s="344"/>
      <c r="L90" s="279" t="s">
        <v>292</v>
      </c>
      <c r="M90" s="280"/>
      <c r="N90" s="280"/>
      <c r="O90" s="280"/>
      <c r="P90" s="280"/>
      <c r="Q90" s="280"/>
      <c r="R90" s="280"/>
      <c r="S90" s="281"/>
    </row>
    <row r="91" spans="1:19" ht="15" customHeight="1" x14ac:dyDescent="0.25">
      <c r="A91" s="336"/>
      <c r="B91" s="508" t="s">
        <v>170</v>
      </c>
      <c r="C91" s="509"/>
      <c r="D91" s="509"/>
      <c r="E91" s="510"/>
      <c r="F91" s="511">
        <v>10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146</v>
      </c>
      <c r="C97" s="332"/>
      <c r="D97" s="332"/>
      <c r="E97" s="332"/>
      <c r="F97" s="332"/>
      <c r="G97" s="332"/>
      <c r="H97" s="332"/>
      <c r="I97" s="332"/>
      <c r="J97" s="332"/>
      <c r="K97" s="332"/>
      <c r="L97" s="332"/>
      <c r="M97" s="332"/>
      <c r="N97" s="332"/>
      <c r="O97" s="332"/>
      <c r="P97" s="332"/>
      <c r="Q97" s="332"/>
      <c r="R97" s="332"/>
      <c r="S97" s="333"/>
    </row>
    <row r="98" spans="1:19" ht="127.5" customHeight="1" x14ac:dyDescent="0.25">
      <c r="A98" s="329"/>
      <c r="B98" s="514" t="s">
        <v>467</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60" customHeight="1" x14ac:dyDescent="0.25">
      <c r="A100" s="329"/>
      <c r="B100" s="514" t="s">
        <v>400</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0" customHeight="1" x14ac:dyDescent="0.25">
      <c r="A102" s="329"/>
      <c r="B102" s="514" t="s">
        <v>400</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XLjnTP4P+ribioTHajYmjBnIqpCgYFEWAGpHGiKyAZbNps980hezcxpTxuq6DJOSWeAlKDHgMmXuL54+2cWZmA==" saltValue="3TG9BSon0XoYPnUtEkwDVw=="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B13:M1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1" xr:uid="{ADAF4192-93E7-4970-BDAE-B64F100B139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S38"/>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E1_ZBe!B66</f>
        <v>Moduł E1/13</v>
      </c>
      <c r="D3" s="271"/>
      <c r="E3" s="271"/>
      <c r="F3" s="243"/>
      <c r="G3" s="3"/>
      <c r="H3" s="3"/>
      <c r="I3" s="3"/>
      <c r="J3" s="3"/>
      <c r="K3" s="3"/>
      <c r="L3" s="4"/>
      <c r="M3" s="4"/>
      <c r="N3" s="4"/>
      <c r="O3" s="4"/>
      <c r="P3" s="4"/>
      <c r="Q3" s="4"/>
    </row>
    <row r="4" spans="1:19" s="443" customFormat="1" ht="39.75" customHeight="1" thickBot="1" x14ac:dyDescent="0.3">
      <c r="A4" s="251" t="s">
        <v>93</v>
      </c>
      <c r="B4" s="251"/>
      <c r="C4" s="261" t="str">
        <f>E1_ZBe!C66</f>
        <v>Moduł dyplomowy (2)</v>
      </c>
      <c r="D4" s="262"/>
      <c r="E4" s="262"/>
      <c r="F4" s="262"/>
      <c r="G4" s="262"/>
      <c r="H4" s="262"/>
      <c r="I4" s="262"/>
      <c r="J4" s="263"/>
      <c r="K4" s="266" t="s">
        <v>94</v>
      </c>
      <c r="L4" s="266"/>
      <c r="M4" s="171">
        <f>E1_ZBe!D66</f>
        <v>6</v>
      </c>
      <c r="N4" s="264" t="s">
        <v>95</v>
      </c>
      <c r="O4" s="265"/>
      <c r="P4" s="258" t="str">
        <f>E1_ZBe!F66</f>
        <v>prof. A. Zelek</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346</v>
      </c>
      <c r="H6" s="166" t="s">
        <v>99</v>
      </c>
      <c r="I6" s="40">
        <v>6</v>
      </c>
      <c r="J6" s="7" t="s">
        <v>290</v>
      </c>
      <c r="K6" s="445" t="s">
        <v>100</v>
      </c>
      <c r="L6" s="445"/>
      <c r="M6" s="252" t="s">
        <v>101</v>
      </c>
      <c r="N6" s="252"/>
      <c r="O6" s="171" t="s">
        <v>102</v>
      </c>
      <c r="P6" s="253" t="s">
        <v>103</v>
      </c>
      <c r="Q6" s="254"/>
      <c r="R6" s="171">
        <f>E1_ZBe!G66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526" t="s">
        <v>865</v>
      </c>
      <c r="B11" s="527"/>
      <c r="C11" s="527"/>
      <c r="D11" s="527"/>
      <c r="E11" s="527"/>
      <c r="F11" s="527"/>
      <c r="G11" s="527"/>
      <c r="H11" s="527"/>
      <c r="I11" s="527"/>
      <c r="J11" s="527"/>
      <c r="K11" s="527"/>
      <c r="L11" s="527"/>
      <c r="M11" s="527"/>
      <c r="N11" s="527"/>
      <c r="O11" s="527"/>
      <c r="P11" s="527"/>
      <c r="Q11" s="527"/>
      <c r="R11" s="52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429</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27.5" customHeight="1" thickBot="1" x14ac:dyDescent="0.3">
      <c r="A22" s="453" t="s">
        <v>544</v>
      </c>
      <c r="B22" s="454"/>
      <c r="C22" s="454"/>
      <c r="D22" s="454"/>
      <c r="E22" s="454"/>
      <c r="F22" s="454" t="s">
        <v>545</v>
      </c>
      <c r="G22" s="454"/>
      <c r="H22" s="454"/>
      <c r="I22" s="454"/>
      <c r="J22" s="454"/>
      <c r="K22" s="454"/>
      <c r="L22" s="454" t="s">
        <v>546</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E1_ZBe!B66</f>
        <v>Moduł E1/13</v>
      </c>
      <c r="C26" s="191"/>
      <c r="D26" s="33" t="str">
        <f>E1_ZBe!B67</f>
        <v>Kurs 13.1.</v>
      </c>
      <c r="E26" s="106"/>
      <c r="F26" s="198"/>
      <c r="G26" s="199"/>
      <c r="H26" s="206"/>
      <c r="I26" s="207"/>
      <c r="J26" s="34"/>
      <c r="K26" s="214"/>
      <c r="L26" s="215"/>
      <c r="M26" s="214"/>
      <c r="N26" s="215"/>
      <c r="O26" s="216"/>
      <c r="P26" s="217"/>
      <c r="Q26" s="216"/>
      <c r="R26" s="218"/>
    </row>
    <row r="27" spans="1:19" s="107" customFormat="1" ht="59.25" customHeight="1" x14ac:dyDescent="0.25">
      <c r="A27" s="131" t="s">
        <v>111</v>
      </c>
      <c r="B27" s="358" t="str">
        <f>E1_ZBe!C67</f>
        <v>Praca z promotorem</v>
      </c>
      <c r="C27" s="359"/>
      <c r="D27" s="360"/>
      <c r="E27" s="361"/>
      <c r="F27" s="362"/>
      <c r="G27" s="363"/>
      <c r="H27" s="364"/>
      <c r="I27" s="365"/>
      <c r="J27" s="366"/>
      <c r="K27" s="367"/>
      <c r="L27" s="368"/>
      <c r="M27" s="368"/>
      <c r="N27" s="369"/>
      <c r="O27" s="370"/>
      <c r="P27" s="371"/>
      <c r="Q27" s="371"/>
      <c r="R27" s="372"/>
    </row>
    <row r="28" spans="1:19" s="107" customFormat="1" ht="30" customHeight="1" thickBot="1" x14ac:dyDescent="0.3">
      <c r="A28" s="39" t="s">
        <v>112</v>
      </c>
      <c r="B28" s="192">
        <f>E1_ZBe!D67</f>
        <v>6</v>
      </c>
      <c r="C28" s="193"/>
      <c r="D28" s="194"/>
      <c r="E28" s="203"/>
      <c r="F28" s="204"/>
      <c r="G28" s="205"/>
      <c r="H28" s="211"/>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65"/>
      <c r="G29" s="150"/>
      <c r="H29" s="151"/>
      <c r="I29" s="163"/>
      <c r="J29" s="153"/>
      <c r="K29" s="154"/>
      <c r="L29" s="164"/>
      <c r="M29" s="156"/>
      <c r="N29" s="157"/>
      <c r="O29" s="158"/>
      <c r="P29" s="162"/>
      <c r="Q29" s="160"/>
      <c r="R29" s="161"/>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x14ac:dyDescent="0.25">
      <c r="A35" s="107"/>
      <c r="B35" s="107"/>
      <c r="C35" s="107"/>
      <c r="D35" s="107"/>
      <c r="E35" s="107"/>
      <c r="F35" s="107"/>
      <c r="G35" s="107"/>
      <c r="H35" s="107"/>
      <c r="I35" s="107"/>
      <c r="J35" s="107"/>
      <c r="K35" s="107"/>
      <c r="L35" s="107"/>
      <c r="M35" s="107"/>
      <c r="N35" s="107"/>
      <c r="O35" s="107"/>
      <c r="P35" s="107"/>
      <c r="Q35" s="107"/>
      <c r="R35" s="107"/>
    </row>
    <row r="36" spans="1:18" x14ac:dyDescent="0.25">
      <c r="A36" s="107"/>
      <c r="B36" s="107"/>
      <c r="C36" s="107"/>
      <c r="D36" s="107"/>
      <c r="E36" s="107"/>
      <c r="F36" s="107"/>
      <c r="G36" s="107"/>
      <c r="H36" s="107"/>
      <c r="I36" s="107"/>
      <c r="J36" s="107"/>
      <c r="K36" s="107"/>
      <c r="L36" s="107"/>
      <c r="M36" s="107"/>
      <c r="N36" s="107"/>
      <c r="O36" s="107"/>
      <c r="P36" s="107"/>
      <c r="Q36" s="107"/>
      <c r="R36" s="107"/>
    </row>
    <row r="37" spans="1:18" x14ac:dyDescent="0.25">
      <c r="A37" s="107"/>
      <c r="B37" s="107"/>
      <c r="C37" s="107"/>
      <c r="D37" s="107"/>
      <c r="E37" s="107"/>
      <c r="F37" s="107"/>
      <c r="G37" s="107"/>
      <c r="H37" s="107"/>
      <c r="I37" s="107"/>
      <c r="J37" s="107"/>
      <c r="K37" s="107"/>
      <c r="L37" s="107"/>
      <c r="M37" s="107"/>
      <c r="N37" s="107"/>
      <c r="O37" s="107"/>
      <c r="P37" s="107"/>
      <c r="Q37" s="107"/>
      <c r="R37" s="107"/>
    </row>
    <row r="38" spans="1:18" x14ac:dyDescent="0.25">
      <c r="A38" s="107"/>
      <c r="B38" s="107"/>
      <c r="C38" s="107"/>
      <c r="D38" s="107"/>
      <c r="E38" s="107"/>
      <c r="F38" s="107"/>
      <c r="G38" s="107"/>
      <c r="H38" s="107"/>
      <c r="I38" s="107"/>
      <c r="J38" s="107"/>
      <c r="K38" s="107"/>
      <c r="L38" s="107"/>
      <c r="M38" s="107"/>
      <c r="N38" s="107"/>
      <c r="O38" s="107"/>
      <c r="P38" s="107"/>
      <c r="Q38" s="107"/>
      <c r="R38" s="107"/>
    </row>
  </sheetData>
  <sheetProtection algorithmName="SHA-512" hashValue="sVeVKryjQuplZ+ADlOy49FZ8jU/q19ArdrCoyhrEVVXGBU4hgn1e+XwngFLpY1Pg0sGGizKDmpzyYLEpl6rlpA==" saltValue="IOoPa951tUm3ir+3/l4/3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80E1347D-2A48-4977-A8BB-C174B01F0DF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E1_ZBe!B66</f>
        <v>Moduł E1/13</v>
      </c>
      <c r="B3" s="314"/>
      <c r="C3" s="314"/>
      <c r="D3" s="318" t="str">
        <f>E1_ZBe!C66</f>
        <v>Moduł dyplomowy (2)</v>
      </c>
      <c r="E3" s="319"/>
      <c r="F3" s="319"/>
      <c r="G3" s="319"/>
      <c r="H3" s="319"/>
      <c r="I3" s="320"/>
      <c r="J3" s="3"/>
      <c r="K3" s="3"/>
      <c r="L3" s="4"/>
      <c r="M3" s="4"/>
      <c r="N3" s="4"/>
      <c r="O3" s="4"/>
      <c r="P3" s="4"/>
      <c r="Q3" s="4"/>
      <c r="R3" s="4"/>
    </row>
    <row r="4" spans="1:19" ht="18.75" thickBot="1" x14ac:dyDescent="0.3">
      <c r="A4" s="346" t="s">
        <v>110</v>
      </c>
      <c r="B4" s="346"/>
      <c r="C4" s="346"/>
      <c r="D4" s="315" t="str">
        <f>E1_ZBe!B67</f>
        <v>Kurs 13.1.</v>
      </c>
      <c r="E4" s="316"/>
      <c r="F4" s="316"/>
      <c r="G4" s="316"/>
      <c r="H4" s="316"/>
      <c r="I4" s="317"/>
      <c r="J4" s="3"/>
      <c r="K4" s="3"/>
      <c r="L4" s="4"/>
      <c r="M4" s="4"/>
      <c r="N4" s="4"/>
      <c r="O4" s="4"/>
      <c r="P4" s="4"/>
      <c r="Q4" s="4"/>
      <c r="R4" s="4"/>
    </row>
    <row r="5" spans="1:19" ht="23.25" thickBot="1" x14ac:dyDescent="0.3">
      <c r="A5" s="347" t="s">
        <v>111</v>
      </c>
      <c r="B5" s="347"/>
      <c r="C5" s="347"/>
      <c r="D5" s="348" t="str">
        <f>E1_ZBe!C67</f>
        <v>Praca z promotorem</v>
      </c>
      <c r="E5" s="348"/>
      <c r="F5" s="348"/>
      <c r="G5" s="348"/>
      <c r="H5" s="348"/>
      <c r="I5" s="348"/>
      <c r="J5" s="348"/>
      <c r="K5" s="348"/>
      <c r="L5" s="349" t="s">
        <v>94</v>
      </c>
      <c r="M5" s="349"/>
      <c r="N5" s="44">
        <f>E1_ZBe!D67</f>
        <v>6</v>
      </c>
      <c r="O5" s="349" t="s">
        <v>95</v>
      </c>
      <c r="P5" s="349"/>
      <c r="Q5" s="350" t="str">
        <f>E1_ZBe!F66</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(13)'!G6</f>
        <v>III</v>
      </c>
      <c r="H7" s="170" t="s">
        <v>99</v>
      </c>
      <c r="I7" s="40">
        <f>'M (13)'!I6</f>
        <v>6</v>
      </c>
      <c r="J7" s="253" t="s">
        <v>383</v>
      </c>
      <c r="K7" s="254"/>
      <c r="L7" s="456" t="s">
        <v>100</v>
      </c>
      <c r="M7" s="457"/>
      <c r="N7" s="7" t="s">
        <v>101</v>
      </c>
      <c r="O7" s="375" t="s">
        <v>102</v>
      </c>
      <c r="P7" s="375"/>
      <c r="Q7" s="356" t="s">
        <v>103</v>
      </c>
      <c r="R7" s="356"/>
      <c r="S7" s="45">
        <f>E1_ZBe!G67</f>
        <v>18</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187" t="s">
        <v>107</v>
      </c>
      <c r="B10" s="188"/>
      <c r="C10" s="188"/>
      <c r="D10" s="188"/>
      <c r="E10" s="188"/>
      <c r="F10" s="188"/>
      <c r="G10" s="188"/>
      <c r="H10" s="188"/>
      <c r="I10" s="188"/>
      <c r="J10" s="188"/>
      <c r="K10" s="188"/>
      <c r="L10" s="188"/>
      <c r="M10" s="188"/>
      <c r="N10" s="188"/>
      <c r="O10" s="188"/>
      <c r="P10" s="188"/>
      <c r="Q10" s="188"/>
      <c r="R10" s="188"/>
      <c r="S10" s="189"/>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3" t="s">
        <v>116</v>
      </c>
      <c r="B14" s="475" t="s">
        <v>721</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354"/>
      <c r="B15" s="481"/>
      <c r="C15" s="519"/>
      <c r="D15" s="519"/>
      <c r="E15" s="519"/>
      <c r="F15" s="519"/>
      <c r="G15" s="519"/>
      <c r="H15" s="519"/>
      <c r="I15" s="519"/>
      <c r="J15" s="519"/>
      <c r="K15" s="519"/>
      <c r="L15" s="519"/>
      <c r="M15" s="483"/>
      <c r="N15" s="484" t="s">
        <v>297</v>
      </c>
      <c r="O15" s="485"/>
      <c r="P15" s="485"/>
      <c r="Q15" s="485"/>
      <c r="R15" s="485"/>
      <c r="S15" s="486"/>
    </row>
    <row r="16" spans="1:19" ht="15" customHeight="1" x14ac:dyDescent="0.25">
      <c r="A16" s="354"/>
      <c r="B16" s="481"/>
      <c r="C16" s="519"/>
      <c r="D16" s="519"/>
      <c r="E16" s="519"/>
      <c r="F16" s="519"/>
      <c r="G16" s="519"/>
      <c r="H16" s="519"/>
      <c r="I16" s="519"/>
      <c r="J16" s="519"/>
      <c r="K16" s="519"/>
      <c r="L16" s="519"/>
      <c r="M16" s="483"/>
      <c r="N16" s="484" t="s">
        <v>306</v>
      </c>
      <c r="O16" s="485"/>
      <c r="P16" s="485"/>
      <c r="Q16" s="485"/>
      <c r="R16" s="485"/>
      <c r="S16" s="486"/>
    </row>
    <row r="17" spans="1:19" ht="15" customHeight="1" x14ac:dyDescent="0.25">
      <c r="A17" s="354"/>
      <c r="B17" s="481"/>
      <c r="C17" s="519"/>
      <c r="D17" s="519"/>
      <c r="E17" s="519"/>
      <c r="F17" s="519"/>
      <c r="G17" s="519"/>
      <c r="H17" s="519"/>
      <c r="I17" s="519"/>
      <c r="J17" s="519"/>
      <c r="K17" s="519"/>
      <c r="L17" s="519"/>
      <c r="M17" s="483"/>
      <c r="N17" s="484"/>
      <c r="O17" s="485"/>
      <c r="P17" s="485"/>
      <c r="Q17" s="485"/>
      <c r="R17" s="485"/>
      <c r="S17" s="486"/>
    </row>
    <row r="18" spans="1:19" ht="15" customHeight="1" x14ac:dyDescent="0.25">
      <c r="A18" s="354"/>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354"/>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354"/>
      <c r="B20" s="481"/>
      <c r="C20" s="519"/>
      <c r="D20" s="519"/>
      <c r="E20" s="519"/>
      <c r="F20" s="519"/>
      <c r="G20" s="519"/>
      <c r="H20" s="519"/>
      <c r="I20" s="519"/>
      <c r="J20" s="519"/>
      <c r="K20" s="519"/>
      <c r="L20" s="519"/>
      <c r="M20" s="483"/>
      <c r="N20" s="484"/>
      <c r="O20" s="485"/>
      <c r="P20" s="485"/>
      <c r="Q20" s="485"/>
      <c r="R20" s="485"/>
      <c r="S20" s="486"/>
    </row>
    <row r="21" spans="1:19" ht="15" customHeight="1" x14ac:dyDescent="0.25">
      <c r="A21" s="354"/>
      <c r="B21" s="481"/>
      <c r="C21" s="519"/>
      <c r="D21" s="519"/>
      <c r="E21" s="519"/>
      <c r="F21" s="519"/>
      <c r="G21" s="519"/>
      <c r="H21" s="519"/>
      <c r="I21" s="519"/>
      <c r="J21" s="519"/>
      <c r="K21" s="519"/>
      <c r="L21" s="519"/>
      <c r="M21" s="483"/>
      <c r="N21" s="484"/>
      <c r="O21" s="485"/>
      <c r="P21" s="485"/>
      <c r="Q21" s="485"/>
      <c r="R21" s="485"/>
      <c r="S21" s="486"/>
    </row>
    <row r="22" spans="1:19" ht="15" customHeight="1" x14ac:dyDescent="0.25">
      <c r="A22" s="354"/>
      <c r="B22" s="481"/>
      <c r="C22" s="519"/>
      <c r="D22" s="519"/>
      <c r="E22" s="519"/>
      <c r="F22" s="519"/>
      <c r="G22" s="519"/>
      <c r="H22" s="519"/>
      <c r="I22" s="519"/>
      <c r="J22" s="519"/>
      <c r="K22" s="519"/>
      <c r="L22" s="519"/>
      <c r="M22" s="483"/>
      <c r="N22" s="484"/>
      <c r="O22" s="485"/>
      <c r="P22" s="485"/>
      <c r="Q22" s="485"/>
      <c r="R22" s="485"/>
      <c r="S22" s="486"/>
    </row>
    <row r="23" spans="1:19" ht="15" customHeight="1" thickBot="1" x14ac:dyDescent="0.3">
      <c r="A23" s="354"/>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354"/>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354"/>
      <c r="B25" s="481"/>
      <c r="C25" s="519"/>
      <c r="D25" s="519"/>
      <c r="E25" s="519"/>
      <c r="F25" s="519"/>
      <c r="G25" s="519"/>
      <c r="H25" s="519"/>
      <c r="I25" s="519"/>
      <c r="J25" s="519"/>
      <c r="K25" s="519"/>
      <c r="L25" s="519"/>
      <c r="M25" s="483"/>
      <c r="N25" s="484"/>
      <c r="O25" s="485"/>
      <c r="P25" s="485"/>
      <c r="Q25" s="485"/>
      <c r="R25" s="485"/>
      <c r="S25" s="486"/>
    </row>
    <row r="26" spans="1:19" ht="15" hidden="1" customHeight="1" x14ac:dyDescent="0.25">
      <c r="A26" s="354"/>
      <c r="B26" s="481"/>
      <c r="C26" s="519"/>
      <c r="D26" s="519"/>
      <c r="E26" s="519"/>
      <c r="F26" s="519"/>
      <c r="G26" s="519"/>
      <c r="H26" s="519"/>
      <c r="I26" s="519"/>
      <c r="J26" s="519"/>
      <c r="K26" s="519"/>
      <c r="L26" s="519"/>
      <c r="M26" s="483"/>
      <c r="N26" s="484"/>
      <c r="O26" s="485"/>
      <c r="P26" s="485"/>
      <c r="Q26" s="485"/>
      <c r="R26" s="485"/>
      <c r="S26" s="486"/>
    </row>
    <row r="27" spans="1:19" ht="15" hidden="1" customHeight="1" x14ac:dyDescent="0.25">
      <c r="A27" s="354"/>
      <c r="B27" s="481"/>
      <c r="C27" s="519"/>
      <c r="D27" s="519"/>
      <c r="E27" s="519"/>
      <c r="F27" s="519"/>
      <c r="G27" s="519"/>
      <c r="H27" s="519"/>
      <c r="I27" s="519"/>
      <c r="J27" s="519"/>
      <c r="K27" s="519"/>
      <c r="L27" s="519"/>
      <c r="M27" s="483"/>
      <c r="N27" s="484"/>
      <c r="O27" s="485"/>
      <c r="P27" s="485"/>
      <c r="Q27" s="485"/>
      <c r="R27" s="485"/>
      <c r="S27" s="486"/>
    </row>
    <row r="28" spans="1:19" ht="15" hidden="1" customHeight="1" x14ac:dyDescent="0.25">
      <c r="A28" s="354"/>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354"/>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354"/>
      <c r="B30" s="481"/>
      <c r="C30" s="519"/>
      <c r="D30" s="519"/>
      <c r="E30" s="519"/>
      <c r="F30" s="519"/>
      <c r="G30" s="519"/>
      <c r="H30" s="519"/>
      <c r="I30" s="519"/>
      <c r="J30" s="519"/>
      <c r="K30" s="519"/>
      <c r="L30" s="519"/>
      <c r="M30" s="483"/>
      <c r="N30" s="484"/>
      <c r="O30" s="485"/>
      <c r="P30" s="485"/>
      <c r="Q30" s="485"/>
      <c r="R30" s="485"/>
      <c r="S30" s="486"/>
    </row>
    <row r="31" spans="1:19" ht="15" hidden="1" customHeight="1" x14ac:dyDescent="0.25">
      <c r="A31" s="354"/>
      <c r="B31" s="481"/>
      <c r="C31" s="519"/>
      <c r="D31" s="519"/>
      <c r="E31" s="519"/>
      <c r="F31" s="519"/>
      <c r="G31" s="519"/>
      <c r="H31" s="519"/>
      <c r="I31" s="519"/>
      <c r="J31" s="519"/>
      <c r="K31" s="519"/>
      <c r="L31" s="519"/>
      <c r="M31" s="483"/>
      <c r="N31" s="484"/>
      <c r="O31" s="485"/>
      <c r="P31" s="485"/>
      <c r="Q31" s="485"/>
      <c r="R31" s="485"/>
      <c r="S31" s="486"/>
    </row>
    <row r="32" spans="1:19" ht="15" hidden="1" customHeight="1" x14ac:dyDescent="0.25">
      <c r="A32" s="354"/>
      <c r="B32" s="481"/>
      <c r="C32" s="519"/>
      <c r="D32" s="519"/>
      <c r="E32" s="519"/>
      <c r="F32" s="519"/>
      <c r="G32" s="519"/>
      <c r="H32" s="519"/>
      <c r="I32" s="519"/>
      <c r="J32" s="519"/>
      <c r="K32" s="519"/>
      <c r="L32" s="519"/>
      <c r="M32" s="483"/>
      <c r="N32" s="484"/>
      <c r="O32" s="485"/>
      <c r="P32" s="485"/>
      <c r="Q32" s="485"/>
      <c r="R32" s="485"/>
      <c r="S32" s="486"/>
    </row>
    <row r="33" spans="1:19" ht="15" hidden="1" customHeight="1" thickBot="1" x14ac:dyDescent="0.3">
      <c r="A33" s="355"/>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722</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519"/>
      <c r="D35" s="519"/>
      <c r="E35" s="519"/>
      <c r="F35" s="519"/>
      <c r="G35" s="519"/>
      <c r="H35" s="519"/>
      <c r="I35" s="519"/>
      <c r="J35" s="519"/>
      <c r="K35" s="519"/>
      <c r="L35" s="519"/>
      <c r="M35" s="483"/>
      <c r="N35" s="484" t="s">
        <v>308</v>
      </c>
      <c r="O35" s="485"/>
      <c r="P35" s="485"/>
      <c r="Q35" s="485"/>
      <c r="R35" s="485"/>
      <c r="S35" s="486"/>
    </row>
    <row r="36" spans="1:19" ht="15" customHeight="1" x14ac:dyDescent="0.25">
      <c r="A36" s="354"/>
      <c r="B36" s="481"/>
      <c r="C36" s="519"/>
      <c r="D36" s="519"/>
      <c r="E36" s="519"/>
      <c r="F36" s="519"/>
      <c r="G36" s="519"/>
      <c r="H36" s="519"/>
      <c r="I36" s="519"/>
      <c r="J36" s="519"/>
      <c r="K36" s="519"/>
      <c r="L36" s="519"/>
      <c r="M36" s="483"/>
      <c r="N36" s="484" t="s">
        <v>309</v>
      </c>
      <c r="O36" s="485"/>
      <c r="P36" s="485"/>
      <c r="Q36" s="485"/>
      <c r="R36" s="485"/>
      <c r="S36" s="486"/>
    </row>
    <row r="37" spans="1:19" ht="15" customHeight="1" x14ac:dyDescent="0.25">
      <c r="A37" s="354"/>
      <c r="B37" s="481"/>
      <c r="C37" s="519"/>
      <c r="D37" s="519"/>
      <c r="E37" s="519"/>
      <c r="F37" s="519"/>
      <c r="G37" s="519"/>
      <c r="H37" s="519"/>
      <c r="I37" s="519"/>
      <c r="J37" s="519"/>
      <c r="K37" s="519"/>
      <c r="L37" s="519"/>
      <c r="M37" s="483"/>
      <c r="N37" s="484" t="s">
        <v>310</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519"/>
      <c r="D40" s="519"/>
      <c r="E40" s="519"/>
      <c r="F40" s="519"/>
      <c r="G40" s="519"/>
      <c r="H40" s="519"/>
      <c r="I40" s="519"/>
      <c r="J40" s="519"/>
      <c r="K40" s="519"/>
      <c r="L40" s="519"/>
      <c r="M40" s="483"/>
      <c r="N40" s="484"/>
      <c r="O40" s="485"/>
      <c r="P40" s="485"/>
      <c r="Q40" s="485"/>
      <c r="R40" s="485"/>
      <c r="S40" s="486"/>
    </row>
    <row r="41" spans="1:19" ht="15" customHeight="1" x14ac:dyDescent="0.25">
      <c r="A41" s="354"/>
      <c r="B41" s="481"/>
      <c r="C41" s="519"/>
      <c r="D41" s="519"/>
      <c r="E41" s="519"/>
      <c r="F41" s="519"/>
      <c r="G41" s="519"/>
      <c r="H41" s="519"/>
      <c r="I41" s="519"/>
      <c r="J41" s="519"/>
      <c r="K41" s="519"/>
      <c r="L41" s="519"/>
      <c r="M41" s="483"/>
      <c r="N41" s="484"/>
      <c r="O41" s="485"/>
      <c r="P41" s="485"/>
      <c r="Q41" s="485"/>
      <c r="R41" s="485"/>
      <c r="S41" s="486"/>
    </row>
    <row r="42" spans="1:19" ht="15" customHeight="1" x14ac:dyDescent="0.25">
      <c r="A42" s="354"/>
      <c r="B42" s="481"/>
      <c r="C42" s="519"/>
      <c r="D42" s="519"/>
      <c r="E42" s="519"/>
      <c r="F42" s="519"/>
      <c r="G42" s="519"/>
      <c r="H42" s="519"/>
      <c r="I42" s="519"/>
      <c r="J42" s="519"/>
      <c r="K42" s="519"/>
      <c r="L42" s="519"/>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519"/>
      <c r="D45" s="519"/>
      <c r="E45" s="519"/>
      <c r="F45" s="519"/>
      <c r="G45" s="519"/>
      <c r="H45" s="519"/>
      <c r="I45" s="519"/>
      <c r="J45" s="519"/>
      <c r="K45" s="519"/>
      <c r="L45" s="519"/>
      <c r="M45" s="483"/>
      <c r="N45" s="484"/>
      <c r="O45" s="485"/>
      <c r="P45" s="485"/>
      <c r="Q45" s="485"/>
      <c r="R45" s="485"/>
      <c r="S45" s="486"/>
    </row>
    <row r="46" spans="1:19" ht="15" hidden="1" customHeight="1" x14ac:dyDescent="0.25">
      <c r="A46" s="354"/>
      <c r="B46" s="481"/>
      <c r="C46" s="519"/>
      <c r="D46" s="519"/>
      <c r="E46" s="519"/>
      <c r="F46" s="519"/>
      <c r="G46" s="519"/>
      <c r="H46" s="519"/>
      <c r="I46" s="519"/>
      <c r="J46" s="519"/>
      <c r="K46" s="519"/>
      <c r="L46" s="519"/>
      <c r="M46" s="483"/>
      <c r="N46" s="484"/>
      <c r="O46" s="485"/>
      <c r="P46" s="485"/>
      <c r="Q46" s="485"/>
      <c r="R46" s="485"/>
      <c r="S46" s="486"/>
    </row>
    <row r="47" spans="1:19" ht="15" hidden="1" customHeight="1" x14ac:dyDescent="0.25">
      <c r="A47" s="354"/>
      <c r="B47" s="481"/>
      <c r="C47" s="519"/>
      <c r="D47" s="519"/>
      <c r="E47" s="519"/>
      <c r="F47" s="519"/>
      <c r="G47" s="519"/>
      <c r="H47" s="519"/>
      <c r="I47" s="519"/>
      <c r="J47" s="519"/>
      <c r="K47" s="519"/>
      <c r="L47" s="519"/>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519"/>
      <c r="D50" s="519"/>
      <c r="E50" s="519"/>
      <c r="F50" s="519"/>
      <c r="G50" s="519"/>
      <c r="H50" s="519"/>
      <c r="I50" s="519"/>
      <c r="J50" s="519"/>
      <c r="K50" s="519"/>
      <c r="L50" s="519"/>
      <c r="M50" s="483"/>
      <c r="N50" s="484"/>
      <c r="O50" s="485"/>
      <c r="P50" s="485"/>
      <c r="Q50" s="485"/>
      <c r="R50" s="485"/>
      <c r="S50" s="486"/>
    </row>
    <row r="51" spans="1:19" ht="15" hidden="1" customHeight="1" x14ac:dyDescent="0.25">
      <c r="A51" s="354"/>
      <c r="B51" s="481"/>
      <c r="C51" s="519"/>
      <c r="D51" s="519"/>
      <c r="E51" s="519"/>
      <c r="F51" s="519"/>
      <c r="G51" s="519"/>
      <c r="H51" s="519"/>
      <c r="I51" s="519"/>
      <c r="J51" s="519"/>
      <c r="K51" s="519"/>
      <c r="L51" s="519"/>
      <c r="M51" s="483"/>
      <c r="N51" s="484"/>
      <c r="O51" s="485"/>
      <c r="P51" s="485"/>
      <c r="Q51" s="485"/>
      <c r="R51" s="485"/>
      <c r="S51" s="486"/>
    </row>
    <row r="52" spans="1:19" ht="15" hidden="1" customHeight="1" x14ac:dyDescent="0.25">
      <c r="A52" s="354"/>
      <c r="B52" s="481"/>
      <c r="C52" s="519"/>
      <c r="D52" s="519"/>
      <c r="E52" s="519"/>
      <c r="F52" s="519"/>
      <c r="G52" s="519"/>
      <c r="H52" s="519"/>
      <c r="I52" s="519"/>
      <c r="J52" s="519"/>
      <c r="K52" s="519"/>
      <c r="L52" s="519"/>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416" t="s">
        <v>476</v>
      </c>
      <c r="B54" s="475" t="s">
        <v>752</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354"/>
      <c r="B55" s="481"/>
      <c r="C55" s="482"/>
      <c r="D55" s="482"/>
      <c r="E55" s="482"/>
      <c r="F55" s="482"/>
      <c r="G55" s="482"/>
      <c r="H55" s="482"/>
      <c r="I55" s="482"/>
      <c r="J55" s="482"/>
      <c r="K55" s="482"/>
      <c r="L55" s="482"/>
      <c r="M55" s="483"/>
      <c r="N55" s="484" t="s">
        <v>330</v>
      </c>
      <c r="O55" s="485"/>
      <c r="P55" s="485"/>
      <c r="Q55" s="485"/>
      <c r="R55" s="485"/>
      <c r="S55" s="486"/>
    </row>
    <row r="56" spans="1:19" ht="15" customHeight="1" x14ac:dyDescent="0.25">
      <c r="A56" s="354"/>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354"/>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354"/>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354"/>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354"/>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354"/>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354"/>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354"/>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354"/>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354"/>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354"/>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354"/>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5"/>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411"/>
      <c r="B69" s="412"/>
      <c r="C69" s="412"/>
      <c r="D69" s="412"/>
      <c r="E69" s="412"/>
      <c r="F69" s="412"/>
      <c r="G69" s="412"/>
      <c r="H69" s="412"/>
      <c r="I69" s="412"/>
      <c r="J69" s="412"/>
      <c r="K69" s="412"/>
      <c r="L69" s="412"/>
      <c r="M69" s="412"/>
      <c r="N69" s="412"/>
      <c r="O69" s="412"/>
      <c r="P69" s="412"/>
      <c r="Q69" s="412"/>
      <c r="R69" s="412"/>
      <c r="S69" s="413"/>
    </row>
    <row r="70" spans="1:19" ht="20.100000000000001" customHeight="1" x14ac:dyDescent="0.25">
      <c r="A70" s="187" t="s">
        <v>119</v>
      </c>
      <c r="B70" s="188"/>
      <c r="C70" s="188"/>
      <c r="D70" s="188"/>
      <c r="E70" s="188"/>
      <c r="F70" s="188"/>
      <c r="G70" s="188"/>
      <c r="H70" s="188"/>
      <c r="I70" s="414"/>
      <c r="J70" s="32"/>
      <c r="K70" s="278" t="s">
        <v>120</v>
      </c>
      <c r="L70" s="188"/>
      <c r="M70" s="188"/>
      <c r="N70" s="188"/>
      <c r="O70" s="188"/>
      <c r="P70" s="188"/>
      <c r="Q70" s="188"/>
      <c r="R70" s="188"/>
      <c r="S70" s="189"/>
    </row>
    <row r="71" spans="1:19" ht="15" customHeight="1" x14ac:dyDescent="0.25">
      <c r="A71" s="415" t="s">
        <v>201</v>
      </c>
      <c r="B71" s="308" t="s">
        <v>121</v>
      </c>
      <c r="C71" s="309"/>
      <c r="D71" s="309"/>
      <c r="E71" s="309"/>
      <c r="F71" s="310"/>
      <c r="G71" s="295">
        <f>E1_ZBe!G67</f>
        <v>18</v>
      </c>
      <c r="H71" s="296"/>
      <c r="I71" s="297"/>
      <c r="J71" s="304"/>
      <c r="K71" s="288" t="s">
        <v>202</v>
      </c>
      <c r="L71" s="275" t="s">
        <v>473</v>
      </c>
      <c r="M71" s="276"/>
      <c r="N71" s="276"/>
      <c r="O71" s="276"/>
      <c r="P71" s="276"/>
      <c r="Q71" s="276"/>
      <c r="R71" s="276"/>
      <c r="S71" s="277"/>
    </row>
    <row r="72" spans="1:19" ht="15" customHeight="1" x14ac:dyDescent="0.25">
      <c r="A72" s="354"/>
      <c r="B72" s="311" t="s">
        <v>123</v>
      </c>
      <c r="C72" s="312"/>
      <c r="D72" s="312"/>
      <c r="E72" s="312"/>
      <c r="F72" s="313"/>
      <c r="G72" s="282">
        <f>SUM(G73:I83)</f>
        <v>18</v>
      </c>
      <c r="H72" s="283"/>
      <c r="I72" s="284"/>
      <c r="J72" s="304"/>
      <c r="K72" s="289"/>
      <c r="L72" s="505" t="s">
        <v>164</v>
      </c>
      <c r="M72" s="506"/>
      <c r="N72" s="506"/>
      <c r="O72" s="506"/>
      <c r="P72" s="506"/>
      <c r="Q72" s="506"/>
      <c r="R72" s="506"/>
      <c r="S72" s="507"/>
    </row>
    <row r="73" spans="1:19" ht="15" customHeight="1" x14ac:dyDescent="0.25">
      <c r="A73" s="354"/>
      <c r="B73" s="298" t="s">
        <v>124</v>
      </c>
      <c r="C73" s="299"/>
      <c r="D73" s="299"/>
      <c r="E73" s="299"/>
      <c r="F73" s="300"/>
      <c r="G73" s="305"/>
      <c r="H73" s="306"/>
      <c r="I73" s="307"/>
      <c r="J73" s="304"/>
      <c r="K73" s="289"/>
      <c r="L73" s="505" t="s">
        <v>158</v>
      </c>
      <c r="M73" s="506"/>
      <c r="N73" s="506"/>
      <c r="O73" s="506"/>
      <c r="P73" s="506"/>
      <c r="Q73" s="506"/>
      <c r="R73" s="506"/>
      <c r="S73" s="507"/>
    </row>
    <row r="74" spans="1:19" ht="15" customHeight="1" x14ac:dyDescent="0.25">
      <c r="A74" s="354"/>
      <c r="B74" s="298" t="s">
        <v>125</v>
      </c>
      <c r="C74" s="299"/>
      <c r="D74" s="299"/>
      <c r="E74" s="299"/>
      <c r="F74" s="300"/>
      <c r="G74" s="305"/>
      <c r="H74" s="306"/>
      <c r="I74" s="307"/>
      <c r="J74" s="304"/>
      <c r="K74" s="289"/>
      <c r="L74" s="505" t="s">
        <v>185</v>
      </c>
      <c r="M74" s="506"/>
      <c r="N74" s="506"/>
      <c r="O74" s="506"/>
      <c r="P74" s="506"/>
      <c r="Q74" s="506"/>
      <c r="R74" s="506"/>
      <c r="S74" s="507"/>
    </row>
    <row r="75" spans="1:19" ht="15" customHeight="1" x14ac:dyDescent="0.25">
      <c r="A75" s="354"/>
      <c r="B75" s="298" t="s">
        <v>126</v>
      </c>
      <c r="C75" s="299"/>
      <c r="D75" s="299"/>
      <c r="E75" s="299"/>
      <c r="F75" s="300"/>
      <c r="G75" s="305">
        <v>8</v>
      </c>
      <c r="H75" s="306"/>
      <c r="I75" s="307"/>
      <c r="J75" s="304"/>
      <c r="K75" s="289"/>
      <c r="L75" s="505"/>
      <c r="M75" s="506"/>
      <c r="N75" s="506"/>
      <c r="O75" s="506"/>
      <c r="P75" s="506"/>
      <c r="Q75" s="506"/>
      <c r="R75" s="506"/>
      <c r="S75" s="507"/>
    </row>
    <row r="76" spans="1:19" ht="15" customHeight="1" x14ac:dyDescent="0.25">
      <c r="A76" s="354"/>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354"/>
      <c r="B77" s="298" t="s">
        <v>128</v>
      </c>
      <c r="C77" s="299"/>
      <c r="D77" s="299"/>
      <c r="E77" s="299"/>
      <c r="F77" s="300"/>
      <c r="G77" s="305">
        <v>6</v>
      </c>
      <c r="H77" s="306"/>
      <c r="I77" s="307"/>
      <c r="J77" s="304"/>
      <c r="K77" s="289"/>
      <c r="L77" s="505"/>
      <c r="M77" s="506"/>
      <c r="N77" s="506"/>
      <c r="O77" s="506"/>
      <c r="P77" s="506"/>
      <c r="Q77" s="506"/>
      <c r="R77" s="506"/>
      <c r="S77" s="507"/>
    </row>
    <row r="78" spans="1:19" ht="15" customHeight="1" x14ac:dyDescent="0.25">
      <c r="A78" s="354"/>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354"/>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354"/>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354"/>
      <c r="B81" s="298" t="s">
        <v>133</v>
      </c>
      <c r="C81" s="299"/>
      <c r="D81" s="299"/>
      <c r="E81" s="299"/>
      <c r="F81" s="300"/>
      <c r="G81" s="305">
        <v>4</v>
      </c>
      <c r="H81" s="306"/>
      <c r="I81" s="307"/>
      <c r="J81" s="304"/>
      <c r="K81" s="289"/>
      <c r="L81" s="505" t="s">
        <v>157</v>
      </c>
      <c r="M81" s="506"/>
      <c r="N81" s="506"/>
      <c r="O81" s="506"/>
      <c r="P81" s="506"/>
      <c r="Q81" s="506"/>
      <c r="R81" s="506"/>
      <c r="S81" s="507"/>
    </row>
    <row r="82" spans="1:19" ht="15" customHeight="1" x14ac:dyDescent="0.25">
      <c r="A82" s="354"/>
      <c r="B82" s="298" t="s">
        <v>134</v>
      </c>
      <c r="C82" s="299"/>
      <c r="D82" s="299"/>
      <c r="E82" s="299"/>
      <c r="F82" s="300"/>
      <c r="G82" s="305"/>
      <c r="H82" s="306"/>
      <c r="I82" s="307"/>
      <c r="J82" s="304"/>
      <c r="K82" s="289"/>
      <c r="L82" s="505" t="s">
        <v>166</v>
      </c>
      <c r="M82" s="506"/>
      <c r="N82" s="506"/>
      <c r="O82" s="506"/>
      <c r="P82" s="506"/>
      <c r="Q82" s="506"/>
      <c r="R82" s="506"/>
      <c r="S82" s="507"/>
    </row>
    <row r="83" spans="1:19" ht="15" customHeight="1" x14ac:dyDescent="0.25">
      <c r="A83" s="354"/>
      <c r="B83" s="298" t="s">
        <v>135</v>
      </c>
      <c r="C83" s="299"/>
      <c r="D83" s="299"/>
      <c r="E83" s="299"/>
      <c r="F83" s="300"/>
      <c r="G83" s="305"/>
      <c r="H83" s="306"/>
      <c r="I83" s="307"/>
      <c r="J83" s="304"/>
      <c r="K83" s="289"/>
      <c r="L83" s="505" t="s">
        <v>171</v>
      </c>
      <c r="M83" s="506"/>
      <c r="N83" s="506"/>
      <c r="O83" s="506"/>
      <c r="P83" s="506"/>
      <c r="Q83" s="506"/>
      <c r="R83" s="506"/>
      <c r="S83" s="507"/>
    </row>
    <row r="84" spans="1:19" ht="15" customHeight="1" x14ac:dyDescent="0.25">
      <c r="A84" s="354"/>
      <c r="B84" s="272" t="s">
        <v>136</v>
      </c>
      <c r="C84" s="273"/>
      <c r="D84" s="273"/>
      <c r="E84" s="273"/>
      <c r="F84" s="274"/>
      <c r="G84" s="295">
        <f>E1_ZBe!J67</f>
        <v>132</v>
      </c>
      <c r="H84" s="296"/>
      <c r="I84" s="297"/>
      <c r="J84" s="304"/>
      <c r="K84" s="289"/>
      <c r="L84" s="505"/>
      <c r="M84" s="506"/>
      <c r="N84" s="506"/>
      <c r="O84" s="506"/>
      <c r="P84" s="506"/>
      <c r="Q84" s="506"/>
      <c r="R84" s="506"/>
      <c r="S84" s="507"/>
    </row>
    <row r="85" spans="1:19" ht="15" customHeight="1" x14ac:dyDescent="0.25">
      <c r="A85" s="379"/>
      <c r="B85" s="292" t="s">
        <v>205</v>
      </c>
      <c r="C85" s="293"/>
      <c r="D85" s="293"/>
      <c r="E85" s="293"/>
      <c r="F85" s="294"/>
      <c r="G85" s="282">
        <f>SUM(G84,G71)</f>
        <v>150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99" t="s">
        <v>137</v>
      </c>
      <c r="B87" s="400"/>
      <c r="C87" s="400"/>
      <c r="D87" s="400"/>
      <c r="E87" s="400"/>
      <c r="F87" s="400"/>
      <c r="G87" s="400"/>
      <c r="H87" s="400"/>
      <c r="I87" s="400"/>
      <c r="J87" s="400"/>
      <c r="K87" s="400"/>
      <c r="L87" s="400"/>
      <c r="M87" s="400"/>
      <c r="N87" s="400"/>
      <c r="O87" s="400"/>
      <c r="P87" s="400"/>
      <c r="Q87" s="400"/>
      <c r="R87" s="400"/>
      <c r="S87" s="401"/>
    </row>
    <row r="88" spans="1:19" ht="15" customHeight="1" x14ac:dyDescent="0.25">
      <c r="A88" s="402" t="s">
        <v>200</v>
      </c>
      <c r="B88" s="337" t="s">
        <v>138</v>
      </c>
      <c r="C88" s="338"/>
      <c r="D88" s="338"/>
      <c r="E88" s="339"/>
      <c r="F88" s="337" t="str">
        <f>E1_ZBe!E67</f>
        <v>zal. bez oceny</v>
      </c>
      <c r="G88" s="338"/>
      <c r="H88" s="338"/>
      <c r="I88" s="339"/>
      <c r="J88" s="405"/>
      <c r="K88" s="408" t="s">
        <v>139</v>
      </c>
      <c r="L88" s="341" t="s">
        <v>140</v>
      </c>
      <c r="M88" s="342"/>
      <c r="N88" s="342"/>
      <c r="O88" s="342"/>
      <c r="P88" s="342"/>
      <c r="Q88" s="342"/>
      <c r="R88" s="342"/>
      <c r="S88" s="343"/>
    </row>
    <row r="89" spans="1:19" ht="15" customHeight="1" x14ac:dyDescent="0.25">
      <c r="A89" s="403"/>
      <c r="B89" s="322" t="s">
        <v>468</v>
      </c>
      <c r="C89" s="323"/>
      <c r="D89" s="323"/>
      <c r="E89" s="324"/>
      <c r="F89" s="322" t="s">
        <v>142</v>
      </c>
      <c r="G89" s="323"/>
      <c r="H89" s="323"/>
      <c r="I89" s="324"/>
      <c r="J89" s="406"/>
      <c r="K89" s="409"/>
      <c r="L89" s="279" t="s">
        <v>291</v>
      </c>
      <c r="M89" s="280"/>
      <c r="N89" s="280"/>
      <c r="O89" s="280"/>
      <c r="P89" s="280"/>
      <c r="Q89" s="280"/>
      <c r="R89" s="280"/>
      <c r="S89" s="281"/>
    </row>
    <row r="90" spans="1:19" ht="15" customHeight="1" x14ac:dyDescent="0.25">
      <c r="A90" s="403"/>
      <c r="B90" s="508" t="s">
        <v>196</v>
      </c>
      <c r="C90" s="509"/>
      <c r="D90" s="509"/>
      <c r="E90" s="510"/>
      <c r="F90" s="511">
        <v>100</v>
      </c>
      <c r="G90" s="512"/>
      <c r="H90" s="512"/>
      <c r="I90" s="513"/>
      <c r="J90" s="406"/>
      <c r="K90" s="409"/>
      <c r="L90" s="279" t="s">
        <v>292</v>
      </c>
      <c r="M90" s="280"/>
      <c r="N90" s="280"/>
      <c r="O90" s="280"/>
      <c r="P90" s="280"/>
      <c r="Q90" s="280"/>
      <c r="R90" s="280"/>
      <c r="S90" s="281"/>
    </row>
    <row r="91" spans="1:19" ht="15" customHeight="1" x14ac:dyDescent="0.25">
      <c r="A91" s="403"/>
      <c r="B91" s="508"/>
      <c r="C91" s="509"/>
      <c r="D91" s="509"/>
      <c r="E91" s="510"/>
      <c r="F91" s="511"/>
      <c r="G91" s="512"/>
      <c r="H91" s="512"/>
      <c r="I91" s="513"/>
      <c r="J91" s="406"/>
      <c r="K91" s="409"/>
      <c r="L91" s="279" t="s">
        <v>143</v>
      </c>
      <c r="M91" s="280"/>
      <c r="N91" s="280"/>
      <c r="O91" s="280"/>
      <c r="P91" s="280"/>
      <c r="Q91" s="280"/>
      <c r="R91" s="280"/>
      <c r="S91" s="281"/>
    </row>
    <row r="92" spans="1:19" ht="15" customHeight="1" x14ac:dyDescent="0.25">
      <c r="A92" s="403"/>
      <c r="B92" s="508"/>
      <c r="C92" s="509"/>
      <c r="D92" s="509"/>
      <c r="E92" s="510"/>
      <c r="F92" s="511"/>
      <c r="G92" s="512"/>
      <c r="H92" s="512"/>
      <c r="I92" s="513"/>
      <c r="J92" s="406"/>
      <c r="K92" s="409"/>
      <c r="L92" s="279" t="s">
        <v>293</v>
      </c>
      <c r="M92" s="280"/>
      <c r="N92" s="280"/>
      <c r="O92" s="280"/>
      <c r="P92" s="280"/>
      <c r="Q92" s="280"/>
      <c r="R92" s="280"/>
      <c r="S92" s="281"/>
    </row>
    <row r="93" spans="1:19" ht="15" customHeight="1" x14ac:dyDescent="0.25">
      <c r="A93" s="403"/>
      <c r="B93" s="508"/>
      <c r="C93" s="509"/>
      <c r="D93" s="509"/>
      <c r="E93" s="510"/>
      <c r="F93" s="511"/>
      <c r="G93" s="512"/>
      <c r="H93" s="512"/>
      <c r="I93" s="513"/>
      <c r="J93" s="406"/>
      <c r="K93" s="409"/>
      <c r="L93" s="279" t="s">
        <v>144</v>
      </c>
      <c r="M93" s="280"/>
      <c r="N93" s="280"/>
      <c r="O93" s="280"/>
      <c r="P93" s="280"/>
      <c r="Q93" s="280"/>
      <c r="R93" s="280"/>
      <c r="S93" s="281"/>
    </row>
    <row r="94" spans="1:19" ht="15" customHeight="1" x14ac:dyDescent="0.25">
      <c r="A94" s="404"/>
      <c r="B94" s="508"/>
      <c r="C94" s="509"/>
      <c r="D94" s="509"/>
      <c r="E94" s="510"/>
      <c r="F94" s="511"/>
      <c r="G94" s="512"/>
      <c r="H94" s="512"/>
      <c r="I94" s="513"/>
      <c r="J94" s="407"/>
      <c r="K94" s="410"/>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90" t="s">
        <v>199</v>
      </c>
      <c r="B96" s="393" t="s">
        <v>145</v>
      </c>
      <c r="C96" s="394"/>
      <c r="D96" s="394"/>
      <c r="E96" s="394"/>
      <c r="F96" s="394"/>
      <c r="G96" s="394"/>
      <c r="H96" s="394"/>
      <c r="I96" s="394"/>
      <c r="J96" s="394"/>
      <c r="K96" s="394"/>
      <c r="L96" s="394"/>
      <c r="M96" s="394"/>
      <c r="N96" s="394"/>
      <c r="O96" s="394"/>
      <c r="P96" s="394"/>
      <c r="Q96" s="394"/>
      <c r="R96" s="394"/>
      <c r="S96" s="395"/>
    </row>
    <row r="97" spans="1:19" ht="15" customHeight="1" x14ac:dyDescent="0.25">
      <c r="A97" s="391"/>
      <c r="B97" s="396" t="s">
        <v>456</v>
      </c>
      <c r="C97" s="397"/>
      <c r="D97" s="397"/>
      <c r="E97" s="397"/>
      <c r="F97" s="397"/>
      <c r="G97" s="397"/>
      <c r="H97" s="397"/>
      <c r="I97" s="397"/>
      <c r="J97" s="397"/>
      <c r="K97" s="397"/>
      <c r="L97" s="397"/>
      <c r="M97" s="397"/>
      <c r="N97" s="397"/>
      <c r="O97" s="397"/>
      <c r="P97" s="397"/>
      <c r="Q97" s="397"/>
      <c r="R97" s="397"/>
      <c r="S97" s="398"/>
    </row>
    <row r="98" spans="1:19" ht="82.5" customHeight="1" x14ac:dyDescent="0.25">
      <c r="A98" s="391"/>
      <c r="B98" s="514" t="s">
        <v>428</v>
      </c>
      <c r="C98" s="514"/>
      <c r="D98" s="514"/>
      <c r="E98" s="514"/>
      <c r="F98" s="514"/>
      <c r="G98" s="514"/>
      <c r="H98" s="514"/>
      <c r="I98" s="514"/>
      <c r="J98" s="514"/>
      <c r="K98" s="514"/>
      <c r="L98" s="514"/>
      <c r="M98" s="514"/>
      <c r="N98" s="514"/>
      <c r="O98" s="514"/>
      <c r="P98" s="514"/>
      <c r="Q98" s="514"/>
      <c r="R98" s="514"/>
      <c r="S98" s="515"/>
    </row>
    <row r="99" spans="1:19" ht="15" customHeight="1" x14ac:dyDescent="0.25">
      <c r="A99" s="391"/>
      <c r="B99" s="387" t="s">
        <v>147</v>
      </c>
      <c r="C99" s="388"/>
      <c r="D99" s="388"/>
      <c r="E99" s="388"/>
      <c r="F99" s="388"/>
      <c r="G99" s="388"/>
      <c r="H99" s="388"/>
      <c r="I99" s="388"/>
      <c r="J99" s="388"/>
      <c r="K99" s="388"/>
      <c r="L99" s="388"/>
      <c r="M99" s="388"/>
      <c r="N99" s="388"/>
      <c r="O99" s="388"/>
      <c r="P99" s="388"/>
      <c r="Q99" s="388"/>
      <c r="R99" s="388"/>
      <c r="S99" s="389"/>
    </row>
    <row r="100" spans="1:19" ht="30" customHeight="1" x14ac:dyDescent="0.25">
      <c r="A100" s="391"/>
      <c r="B100" s="534"/>
      <c r="C100" s="535"/>
      <c r="D100" s="535"/>
      <c r="E100" s="535"/>
      <c r="F100" s="535"/>
      <c r="G100" s="535"/>
      <c r="H100" s="535"/>
      <c r="I100" s="535"/>
      <c r="J100" s="535"/>
      <c r="K100" s="535"/>
      <c r="L100" s="535"/>
      <c r="M100" s="535"/>
      <c r="N100" s="535"/>
      <c r="O100" s="535"/>
      <c r="P100" s="535"/>
      <c r="Q100" s="535"/>
      <c r="R100" s="535"/>
      <c r="S100" s="536"/>
    </row>
    <row r="101" spans="1:19" ht="15" customHeight="1" x14ac:dyDescent="0.25">
      <c r="A101" s="391"/>
      <c r="B101" s="387" t="s">
        <v>148</v>
      </c>
      <c r="C101" s="388"/>
      <c r="D101" s="388"/>
      <c r="E101" s="388"/>
      <c r="F101" s="388"/>
      <c r="G101" s="388"/>
      <c r="H101" s="388"/>
      <c r="I101" s="388"/>
      <c r="J101" s="388"/>
      <c r="K101" s="388"/>
      <c r="L101" s="388"/>
      <c r="M101" s="388"/>
      <c r="N101" s="388"/>
      <c r="O101" s="388"/>
      <c r="P101" s="388"/>
      <c r="Q101" s="388"/>
      <c r="R101" s="388"/>
      <c r="S101" s="389"/>
    </row>
    <row r="102" spans="1:19" ht="30" customHeight="1" x14ac:dyDescent="0.25">
      <c r="A102" s="392"/>
      <c r="B102" s="534"/>
      <c r="C102" s="535"/>
      <c r="D102" s="535"/>
      <c r="E102" s="535"/>
      <c r="F102" s="535"/>
      <c r="G102" s="535"/>
      <c r="H102" s="535"/>
      <c r="I102" s="535"/>
      <c r="J102" s="535"/>
      <c r="K102" s="535"/>
      <c r="L102" s="535"/>
      <c r="M102" s="535"/>
      <c r="N102" s="535"/>
      <c r="O102" s="535"/>
      <c r="P102" s="535"/>
      <c r="Q102" s="535"/>
      <c r="R102" s="535"/>
      <c r="S102" s="536"/>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erx1KV7Me+dLyAXuhMbjDAYDr9QxFDAEPlpVpUGqySLUTbdSfqcmjA6JZ0dhoiHwa9QlXgYcZnGQS6KnvpJ57w==" saltValue="nPu73osQ+tEDI+oSlfNM/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1" xr:uid="{6A11076D-497D-4C4A-8D4C-E03A716AB4B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33"/>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E1_ZBe!B68</f>
        <v>Moduł E1/14</v>
      </c>
      <c r="D3" s="271"/>
      <c r="E3" s="271"/>
      <c r="F3" s="243"/>
      <c r="G3" s="3"/>
      <c r="H3" s="3"/>
      <c r="I3" s="3"/>
      <c r="J3" s="3"/>
      <c r="K3" s="3"/>
      <c r="L3" s="4"/>
      <c r="M3" s="4"/>
      <c r="N3" s="4"/>
      <c r="O3" s="4"/>
      <c r="P3" s="4"/>
      <c r="Q3" s="4"/>
    </row>
    <row r="4" spans="1:19" s="443" customFormat="1" ht="39.75" customHeight="1" thickBot="1" x14ac:dyDescent="0.3">
      <c r="A4" s="251" t="s">
        <v>93</v>
      </c>
      <c r="B4" s="251"/>
      <c r="C4" s="261" t="str">
        <f>E1_ZBe!C68</f>
        <v>Moduł specjalnościowy (3) ZARZĄDZANIE BIZNESEM</v>
      </c>
      <c r="D4" s="262"/>
      <c r="E4" s="262"/>
      <c r="F4" s="262"/>
      <c r="G4" s="262"/>
      <c r="H4" s="262"/>
      <c r="I4" s="262"/>
      <c r="J4" s="263"/>
      <c r="K4" s="266" t="s">
        <v>94</v>
      </c>
      <c r="L4" s="266"/>
      <c r="M4" s="171">
        <f>E1_ZBe!D68</f>
        <v>7</v>
      </c>
      <c r="N4" s="264" t="s">
        <v>95</v>
      </c>
      <c r="O4" s="265"/>
      <c r="P4" s="258" t="str">
        <f>E1_ZBe!F68</f>
        <v>dr A. Lachowska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346</v>
      </c>
      <c r="H6" s="166" t="s">
        <v>99</v>
      </c>
      <c r="I6" s="40">
        <v>6</v>
      </c>
      <c r="J6" s="7" t="s">
        <v>290</v>
      </c>
      <c r="K6" s="445" t="s">
        <v>100</v>
      </c>
      <c r="L6" s="445"/>
      <c r="M6" s="252" t="s">
        <v>101</v>
      </c>
      <c r="N6" s="252"/>
      <c r="O6" s="540" t="s">
        <v>868</v>
      </c>
      <c r="P6" s="253" t="s">
        <v>103</v>
      </c>
      <c r="Q6" s="254"/>
      <c r="R6" s="171">
        <f>E1_ZBe!G68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552</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415</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27.5" customHeight="1" thickBot="1" x14ac:dyDescent="0.3">
      <c r="A22" s="453" t="s">
        <v>835</v>
      </c>
      <c r="B22" s="454"/>
      <c r="C22" s="454"/>
      <c r="D22" s="454"/>
      <c r="E22" s="454"/>
      <c r="F22" s="454" t="s">
        <v>836</v>
      </c>
      <c r="G22" s="454"/>
      <c r="H22" s="454"/>
      <c r="I22" s="454"/>
      <c r="J22" s="454"/>
      <c r="K22" s="454"/>
      <c r="L22" s="454" t="s">
        <v>834</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E1_ZBe!B68</f>
        <v>Moduł E1/14</v>
      </c>
      <c r="C26" s="191"/>
      <c r="D26" s="33" t="str">
        <f>E1_ZBe!B69</f>
        <v>Kurs 14.1.</v>
      </c>
      <c r="E26" s="106" t="str">
        <f>E1_ZBe!B68</f>
        <v>Moduł E1/14</v>
      </c>
      <c r="F26" s="198" t="str">
        <f>E1_ZBe!B70</f>
        <v>Kurs 14.2.</v>
      </c>
      <c r="G26" s="199"/>
      <c r="H26" s="206" t="str">
        <f>E1_ZBe!B68</f>
        <v>Moduł E1/14</v>
      </c>
      <c r="I26" s="207"/>
      <c r="J26" s="34" t="str">
        <f>E1_ZBe!B71</f>
        <v>Kurs 14.3.</v>
      </c>
      <c r="K26" s="214"/>
      <c r="L26" s="215"/>
      <c r="M26" s="214"/>
      <c r="N26" s="215"/>
      <c r="O26" s="216"/>
      <c r="P26" s="217"/>
      <c r="Q26" s="216"/>
      <c r="R26" s="218"/>
    </row>
    <row r="27" spans="1:19" s="107" customFormat="1" ht="59.25" customHeight="1" x14ac:dyDescent="0.25">
      <c r="A27" s="131" t="s">
        <v>111</v>
      </c>
      <c r="B27" s="358" t="str">
        <f>E1_ZBe!C69</f>
        <v>Strategie w biznesie</v>
      </c>
      <c r="C27" s="359"/>
      <c r="D27" s="360"/>
      <c r="E27" s="361" t="str">
        <f>E1_ZBe!C70</f>
        <v>Narzedzia IT w prowadzeniu własnej firmy</v>
      </c>
      <c r="F27" s="362"/>
      <c r="G27" s="363"/>
      <c r="H27" s="364" t="str">
        <f>E1_ZBe!C71</f>
        <v>Profesional workshop (kurs w języku obcym)</v>
      </c>
      <c r="I27" s="365"/>
      <c r="J27" s="366"/>
      <c r="K27" s="367"/>
      <c r="L27" s="368"/>
      <c r="M27" s="368"/>
      <c r="N27" s="369"/>
      <c r="O27" s="370"/>
      <c r="P27" s="371"/>
      <c r="Q27" s="371"/>
      <c r="R27" s="372"/>
    </row>
    <row r="28" spans="1:19" s="107" customFormat="1" ht="30" customHeight="1" thickBot="1" x14ac:dyDescent="0.3">
      <c r="A28" s="39" t="s">
        <v>112</v>
      </c>
      <c r="B28" s="192">
        <f>E1_ZBe!D69</f>
        <v>4</v>
      </c>
      <c r="C28" s="193"/>
      <c r="D28" s="194"/>
      <c r="E28" s="203">
        <f>E1_ZBe!D70</f>
        <v>1</v>
      </c>
      <c r="F28" s="204"/>
      <c r="G28" s="205"/>
      <c r="H28" s="211">
        <f>E1_ZBe!D71</f>
        <v>2</v>
      </c>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64"/>
      <c r="M29" s="156"/>
      <c r="N29" s="157"/>
      <c r="O29" s="158"/>
      <c r="P29" s="162"/>
      <c r="Q29" s="160"/>
      <c r="R29" s="161"/>
    </row>
    <row r="30" spans="1:19" x14ac:dyDescent="0.25">
      <c r="A30" s="107"/>
      <c r="B30" s="107"/>
      <c r="C30" s="107"/>
      <c r="D30" s="107"/>
      <c r="E30" s="107"/>
      <c r="F30" s="107"/>
      <c r="G30" s="107"/>
      <c r="H30" s="107"/>
      <c r="I30" s="107"/>
      <c r="J30" s="107"/>
      <c r="K30" s="107"/>
      <c r="L30" s="107"/>
      <c r="M30" s="107"/>
      <c r="N30" s="107"/>
      <c r="O30" s="107"/>
      <c r="P30" s="107"/>
      <c r="Q30" s="107"/>
      <c r="R30" s="107"/>
    </row>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sheetData>
  <sheetProtection algorithmName="SHA-512" hashValue="Sie27+RKohFw+l8QFY/1W1h/v/bBD7d8+o6uaIqpg0gnc5nZuE6r6p63bfT80/st1vq8Vg+nyP4Yi9ZgSJeMwg==" saltValue="jjr3e9zqZRI0fClCssHQ/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67EBAE1B-8723-4985-AB51-01F82674A271}"/>
    <hyperlink ref="C29" r:id="rId2" xr:uid="{8AC4C092-7E8B-4810-9F4C-11910CA6BFEA}"/>
    <hyperlink ref="I29" r:id="rId3" xr:uid="{E2BFE732-C4D9-4391-97E0-1714D33F60B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E1_ZBe!B68</f>
        <v>Moduł E1/14</v>
      </c>
      <c r="B3" s="314"/>
      <c r="C3" s="314"/>
      <c r="D3" s="318" t="str">
        <f>E1_ZBe!C68</f>
        <v>Moduł specjalnościowy (3) ZARZĄDZANIE BIZNESEM</v>
      </c>
      <c r="E3" s="319"/>
      <c r="F3" s="319"/>
      <c r="G3" s="319"/>
      <c r="H3" s="319"/>
      <c r="I3" s="320"/>
      <c r="J3" s="3"/>
      <c r="K3" s="3"/>
      <c r="L3" s="4"/>
      <c r="M3" s="4"/>
      <c r="N3" s="4"/>
      <c r="O3" s="4"/>
      <c r="P3" s="4"/>
      <c r="Q3" s="4"/>
      <c r="R3" s="4"/>
    </row>
    <row r="4" spans="1:19" ht="18.75" thickBot="1" x14ac:dyDescent="0.3">
      <c r="A4" s="346" t="s">
        <v>110</v>
      </c>
      <c r="B4" s="346"/>
      <c r="C4" s="346"/>
      <c r="D4" s="417" t="str">
        <f>E1_ZBe!B69</f>
        <v>Kurs 14.1.</v>
      </c>
      <c r="E4" s="418"/>
      <c r="F4" s="418"/>
      <c r="G4" s="418"/>
      <c r="H4" s="418"/>
      <c r="I4" s="419"/>
      <c r="J4" s="3"/>
      <c r="K4" s="3"/>
      <c r="L4" s="4"/>
      <c r="M4" s="4"/>
      <c r="N4" s="4"/>
      <c r="O4" s="4"/>
      <c r="P4" s="4"/>
      <c r="Q4" s="4"/>
      <c r="R4" s="4"/>
    </row>
    <row r="5" spans="1:19" ht="23.25" thickBot="1" x14ac:dyDescent="0.3">
      <c r="A5" s="347" t="s">
        <v>111</v>
      </c>
      <c r="B5" s="347"/>
      <c r="C5" s="347"/>
      <c r="D5" s="348" t="str">
        <f>E1_ZBe!C69</f>
        <v>Strategie w biznesie</v>
      </c>
      <c r="E5" s="348"/>
      <c r="F5" s="348"/>
      <c r="G5" s="348"/>
      <c r="H5" s="348"/>
      <c r="I5" s="348"/>
      <c r="J5" s="348"/>
      <c r="K5" s="348"/>
      <c r="L5" s="349" t="s">
        <v>94</v>
      </c>
      <c r="M5" s="349"/>
      <c r="N5" s="41">
        <f>E1_ZBe!D69</f>
        <v>4</v>
      </c>
      <c r="O5" s="349" t="s">
        <v>95</v>
      </c>
      <c r="P5" s="349"/>
      <c r="Q5" s="350" t="str">
        <f>E1_ZBe!F68</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(14)'!G6</f>
        <v>III</v>
      </c>
      <c r="H7" s="170" t="s">
        <v>99</v>
      </c>
      <c r="I7" s="40">
        <f>'M (14)'!I6</f>
        <v>6</v>
      </c>
      <c r="J7" s="253" t="s">
        <v>383</v>
      </c>
      <c r="K7" s="254"/>
      <c r="L7" s="456" t="s">
        <v>100</v>
      </c>
      <c r="M7" s="457"/>
      <c r="N7" s="7" t="s">
        <v>101</v>
      </c>
      <c r="O7" s="375" t="s">
        <v>102</v>
      </c>
      <c r="P7" s="375"/>
      <c r="Q7" s="356" t="s">
        <v>103</v>
      </c>
      <c r="R7" s="356"/>
      <c r="S7" s="42">
        <f>E1_ZBe!G69</f>
        <v>26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831</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302</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t="s">
        <v>303</v>
      </c>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832</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296</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297</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t="s">
        <v>299</v>
      </c>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t="s">
        <v>300</v>
      </c>
      <c r="O23" s="491"/>
      <c r="P23" s="491"/>
      <c r="Q23" s="491"/>
      <c r="R23" s="491"/>
      <c r="S23" s="492"/>
    </row>
    <row r="24" spans="1:19" ht="15" customHeight="1" x14ac:dyDescent="0.25">
      <c r="A24" s="291"/>
      <c r="B24" s="493" t="s">
        <v>753</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296</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t="s">
        <v>301</v>
      </c>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t="s">
        <v>302</v>
      </c>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t="s">
        <v>306</v>
      </c>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754</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309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t="s">
        <v>313</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t="s">
        <v>314</v>
      </c>
      <c r="O38" s="491"/>
      <c r="P38" s="491"/>
      <c r="Q38" s="491"/>
      <c r="R38" s="491"/>
      <c r="S38" s="492"/>
    </row>
    <row r="39" spans="1:19" ht="15" customHeight="1" x14ac:dyDescent="0.25">
      <c r="A39" s="354"/>
      <c r="B39" s="493" t="s">
        <v>755</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311</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t="s">
        <v>313</v>
      </c>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t="s">
        <v>316</v>
      </c>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t="s">
        <v>317</v>
      </c>
      <c r="O43" s="491"/>
      <c r="P43" s="491"/>
      <c r="Q43" s="491"/>
      <c r="R43" s="491"/>
      <c r="S43" s="492"/>
    </row>
    <row r="44" spans="1:19" ht="15" customHeight="1" x14ac:dyDescent="0.25">
      <c r="A44" s="354"/>
      <c r="B44" s="493" t="s">
        <v>756</v>
      </c>
      <c r="C44" s="494"/>
      <c r="D44" s="494"/>
      <c r="E44" s="494"/>
      <c r="F44" s="494"/>
      <c r="G44" s="494"/>
      <c r="H44" s="494"/>
      <c r="I44" s="494"/>
      <c r="J44" s="494"/>
      <c r="K44" s="494"/>
      <c r="L44" s="494"/>
      <c r="M44" s="495"/>
      <c r="N44" s="496" t="s">
        <v>312</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314</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t="s">
        <v>316</v>
      </c>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t="s">
        <v>318</v>
      </c>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t="s">
        <v>319</v>
      </c>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757</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322</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324</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325</v>
      </c>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t="s">
        <v>327</v>
      </c>
      <c r="O58" s="491"/>
      <c r="P58" s="491"/>
      <c r="Q58" s="491"/>
      <c r="R58" s="491"/>
      <c r="S58" s="492"/>
    </row>
    <row r="59" spans="1:19" ht="15" customHeight="1" x14ac:dyDescent="0.25">
      <c r="A59" s="291"/>
      <c r="B59" s="493" t="s">
        <v>758</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326</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327</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328</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t="s">
        <v>329</v>
      </c>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E1_ZBe!G69</f>
        <v>26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26</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E1_ZBe!H69</f>
        <v>14</v>
      </c>
      <c r="H75" s="306"/>
      <c r="I75" s="307"/>
      <c r="J75" s="304"/>
      <c r="K75" s="289"/>
      <c r="L75" s="505" t="s">
        <v>161</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178</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6</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157</v>
      </c>
      <c r="M83" s="506"/>
      <c r="N83" s="506"/>
      <c r="O83" s="506"/>
      <c r="P83" s="506"/>
      <c r="Q83" s="506"/>
      <c r="R83" s="506"/>
      <c r="S83" s="507"/>
    </row>
    <row r="84" spans="1:19" ht="15" customHeight="1" x14ac:dyDescent="0.25">
      <c r="A84" s="291"/>
      <c r="B84" s="272" t="s">
        <v>136</v>
      </c>
      <c r="C84" s="273"/>
      <c r="D84" s="273"/>
      <c r="E84" s="273"/>
      <c r="F84" s="274"/>
      <c r="G84" s="295">
        <f>E1_ZBe!J69</f>
        <v>74</v>
      </c>
      <c r="H84" s="296"/>
      <c r="I84" s="297"/>
      <c r="J84" s="304"/>
      <c r="K84" s="289"/>
      <c r="L84" s="505" t="s">
        <v>160</v>
      </c>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E1_ZBe!E69</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341</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152</v>
      </c>
      <c r="C91" s="509"/>
      <c r="D91" s="509"/>
      <c r="E91" s="510"/>
      <c r="F91" s="511">
        <v>50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26" customHeight="1" x14ac:dyDescent="0.25">
      <c r="A98" s="329"/>
      <c r="B98" s="514" t="s">
        <v>547</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92.25" customHeight="1" x14ac:dyDescent="0.25">
      <c r="A100" s="329"/>
      <c r="B100" s="514" t="s">
        <v>548</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8.5" customHeight="1" x14ac:dyDescent="0.25">
      <c r="A102" s="329"/>
      <c r="B102" s="514" t="s">
        <v>549</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ZvRV6kA0XHP6GWeOTED+4Flj9ROb7GDpPhZa7WQixqPkya1H3Bls3IE5f+u5N49otKgYnjTlNnh7vXXxFSpdHg==" saltValue="GYfuya+8OQ5alLGedFtaR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00000000-0002-0000-3400-000004000000}">
      <formula1>KEK_E1</formula1>
    </dataValidation>
    <dataValidation type="list" allowBlank="1" showInputMessage="1" showErrorMessage="1" sqref="N34:S53" xr:uid="{00000000-0002-0000-3400-000005000000}">
      <formula1>KEU_E1</formula1>
    </dataValidation>
    <dataValidation type="list" allowBlank="1" showInputMessage="1" showErrorMessage="1" sqref="N14:S33" xr:uid="{00000000-0002-0000-3400-000006000000}">
      <formula1>KEW_E1</formula1>
    </dataValidation>
  </dataValidations>
  <hyperlinks>
    <hyperlink ref="O13" r:id="rId1" xr:uid="{667678E4-FDA2-4DD6-9666-8992CE95F41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E1_ZBe!B68</f>
        <v>Moduł E1/14</v>
      </c>
      <c r="B3" s="314"/>
      <c r="C3" s="314"/>
      <c r="D3" s="318" t="str">
        <f>E1_ZBe!C68</f>
        <v>Moduł specjalnościowy (3) ZARZĄDZANIE BIZNESEM</v>
      </c>
      <c r="E3" s="319"/>
      <c r="F3" s="319"/>
      <c r="G3" s="319"/>
      <c r="H3" s="319"/>
      <c r="I3" s="320"/>
      <c r="J3" s="3"/>
      <c r="K3" s="3"/>
      <c r="L3" s="4"/>
      <c r="M3" s="4"/>
      <c r="N3" s="4"/>
      <c r="O3" s="4"/>
      <c r="P3" s="4"/>
      <c r="Q3" s="4"/>
      <c r="R3" s="4"/>
    </row>
    <row r="4" spans="1:19" ht="18.75" thickBot="1" x14ac:dyDescent="0.3">
      <c r="A4" s="346" t="s">
        <v>110</v>
      </c>
      <c r="B4" s="346"/>
      <c r="C4" s="346"/>
      <c r="D4" s="315" t="str">
        <f>E1_ZBe!B70</f>
        <v>Kurs 14.2.</v>
      </c>
      <c r="E4" s="316"/>
      <c r="F4" s="316"/>
      <c r="G4" s="316"/>
      <c r="H4" s="316"/>
      <c r="I4" s="317"/>
      <c r="J4" s="3"/>
      <c r="K4" s="3"/>
      <c r="L4" s="4"/>
      <c r="M4" s="4"/>
      <c r="N4" s="4"/>
      <c r="O4" s="4"/>
      <c r="P4" s="4"/>
      <c r="Q4" s="4"/>
      <c r="R4" s="4"/>
    </row>
    <row r="5" spans="1:19" ht="23.25" thickBot="1" x14ac:dyDescent="0.3">
      <c r="A5" s="347" t="s">
        <v>111</v>
      </c>
      <c r="B5" s="347"/>
      <c r="C5" s="347"/>
      <c r="D5" s="348" t="str">
        <f>E1_ZBe!C70</f>
        <v>Narzedzia IT w prowadzeniu własnej firmy</v>
      </c>
      <c r="E5" s="348"/>
      <c r="F5" s="348"/>
      <c r="G5" s="348"/>
      <c r="H5" s="348"/>
      <c r="I5" s="348"/>
      <c r="J5" s="348"/>
      <c r="K5" s="348"/>
      <c r="L5" s="349" t="s">
        <v>94</v>
      </c>
      <c r="M5" s="349"/>
      <c r="N5" s="44">
        <f>E1_ZBe!D70</f>
        <v>1</v>
      </c>
      <c r="O5" s="349" t="s">
        <v>95</v>
      </c>
      <c r="P5" s="349"/>
      <c r="Q5" s="350" t="str">
        <f>E1_ZBe!F68</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(14)'!G6</f>
        <v>III</v>
      </c>
      <c r="H7" s="170" t="s">
        <v>99</v>
      </c>
      <c r="I7" s="40">
        <f>'M (14)'!I6</f>
        <v>6</v>
      </c>
      <c r="J7" s="253" t="s">
        <v>383</v>
      </c>
      <c r="K7" s="254"/>
      <c r="L7" s="456" t="s">
        <v>100</v>
      </c>
      <c r="M7" s="457"/>
      <c r="N7" s="7" t="s">
        <v>101</v>
      </c>
      <c r="O7" s="375" t="s">
        <v>102</v>
      </c>
      <c r="P7" s="375"/>
      <c r="Q7" s="356" t="s">
        <v>103</v>
      </c>
      <c r="R7" s="356"/>
      <c r="S7" s="45">
        <f>E1_ZBe!G70</f>
        <v>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759</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297</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t="s">
        <v>299</v>
      </c>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t="s">
        <v>305</v>
      </c>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760</v>
      </c>
      <c r="C19" s="494"/>
      <c r="D19" s="494"/>
      <c r="E19" s="494"/>
      <c r="F19" s="494"/>
      <c r="G19" s="494"/>
      <c r="H19" s="494"/>
      <c r="I19" s="494"/>
      <c r="J19" s="494"/>
      <c r="K19" s="494"/>
      <c r="L19" s="494"/>
      <c r="M19" s="495"/>
      <c r="N19" s="496" t="s">
        <v>294</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295</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305</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753</v>
      </c>
      <c r="C24" s="494"/>
      <c r="D24" s="494"/>
      <c r="E24" s="494"/>
      <c r="F24" s="494"/>
      <c r="G24" s="494"/>
      <c r="H24" s="494"/>
      <c r="I24" s="494"/>
      <c r="J24" s="494"/>
      <c r="K24" s="494"/>
      <c r="L24" s="494"/>
      <c r="M24" s="495"/>
      <c r="N24" s="496" t="s">
        <v>302</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305</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t="s">
        <v>306</v>
      </c>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761</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308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309</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t="s">
        <v>314</v>
      </c>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t="s">
        <v>319</v>
      </c>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758</v>
      </c>
      <c r="C54" s="476"/>
      <c r="D54" s="476"/>
      <c r="E54" s="476"/>
      <c r="F54" s="476"/>
      <c r="G54" s="476"/>
      <c r="H54" s="476"/>
      <c r="I54" s="476"/>
      <c r="J54" s="476"/>
      <c r="K54" s="476"/>
      <c r="L54" s="476"/>
      <c r="M54" s="477"/>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322</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323</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t="s">
        <v>327</v>
      </c>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t="s">
        <v>330</v>
      </c>
      <c r="O58" s="491"/>
      <c r="P58" s="491"/>
      <c r="Q58" s="491"/>
      <c r="R58" s="491"/>
      <c r="S58" s="492"/>
    </row>
    <row r="59" spans="1:19" ht="15" customHeight="1" x14ac:dyDescent="0.25">
      <c r="A59" s="291"/>
      <c r="B59" s="493" t="s">
        <v>762</v>
      </c>
      <c r="C59" s="494"/>
      <c r="D59" s="494"/>
      <c r="E59" s="494"/>
      <c r="F59" s="494"/>
      <c r="G59" s="494"/>
      <c r="H59" s="494"/>
      <c r="I59" s="494"/>
      <c r="J59" s="494"/>
      <c r="K59" s="494"/>
      <c r="L59" s="494"/>
      <c r="M59" s="495"/>
      <c r="N59" s="496" t="s">
        <v>321</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323</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327</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t="s">
        <v>328</v>
      </c>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t="s">
        <v>331</v>
      </c>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E1_ZBe!G70</f>
        <v>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6</v>
      </c>
      <c r="H72" s="283"/>
      <c r="I72" s="284"/>
      <c r="J72" s="304"/>
      <c r="K72" s="289"/>
      <c r="L72" s="505" t="s">
        <v>181</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c r="M74" s="506"/>
      <c r="N74" s="506"/>
      <c r="O74" s="506"/>
      <c r="P74" s="506"/>
      <c r="Q74" s="506"/>
      <c r="R74" s="506"/>
      <c r="S74" s="507"/>
    </row>
    <row r="75" spans="1:19" ht="15" customHeight="1" x14ac:dyDescent="0.25">
      <c r="A75" s="291"/>
      <c r="B75" s="298" t="s">
        <v>126</v>
      </c>
      <c r="C75" s="299"/>
      <c r="D75" s="299"/>
      <c r="E75" s="299"/>
      <c r="F75" s="300"/>
      <c r="G75" s="305">
        <f>E1_ZBe!H70</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v>6</v>
      </c>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177</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t="s">
        <v>344</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E1_ZBe!J70</f>
        <v>19</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E1_ZBe!E70</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159</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291" customHeight="1" x14ac:dyDescent="0.25">
      <c r="A98" s="329"/>
      <c r="B98" s="514" t="s">
        <v>550</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47.25" customHeight="1" x14ac:dyDescent="0.25">
      <c r="A100" s="329"/>
      <c r="B100" s="514" t="s">
        <v>551</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30" customHeight="1" x14ac:dyDescent="0.25">
      <c r="A102" s="329"/>
      <c r="B102" s="514"/>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9THG5+0LPQ4+BsbNTIQj1aYfv6t/VDaoCOr+w+8i813lUk8Iaw7NiCo46z3Yekww3AXO5uroIo2JrNGW8+gK3w==" saltValue="iN+gAo3kcMonD18S0oxO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00000000-0002-0000-3500-000005000000}">
      <formula1>KEU_E1</formula1>
    </dataValidation>
    <dataValidation type="list" allowBlank="1" showInputMessage="1" showErrorMessage="1" sqref="N14:S33" xr:uid="{00000000-0002-0000-3500-000006000000}">
      <formula1>KEW_E1</formula1>
    </dataValidation>
  </dataValidations>
  <hyperlinks>
    <hyperlink ref="O13" r:id="rId1" xr:uid="{34B0F76E-65B8-498E-8CE4-7D7BFC4F501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E1_ZBe!B68</f>
        <v>Moduł E1/14</v>
      </c>
      <c r="B3" s="314"/>
      <c r="C3" s="314"/>
      <c r="D3" s="318" t="str">
        <f>E1_ZBe!C68</f>
        <v>Moduł specjalnościowy (3) ZARZĄDZANIE BIZNESEM</v>
      </c>
      <c r="E3" s="319"/>
      <c r="F3" s="319"/>
      <c r="G3" s="319"/>
      <c r="H3" s="319"/>
      <c r="I3" s="320"/>
      <c r="J3" s="3"/>
      <c r="K3" s="3"/>
      <c r="L3" s="4"/>
      <c r="M3" s="4"/>
      <c r="N3" s="4"/>
      <c r="O3" s="4"/>
      <c r="P3" s="4"/>
      <c r="Q3" s="4"/>
      <c r="R3" s="4"/>
    </row>
    <row r="4" spans="1:19" ht="18.75" thickBot="1" x14ac:dyDescent="0.3">
      <c r="A4" s="346" t="s">
        <v>110</v>
      </c>
      <c r="B4" s="346"/>
      <c r="C4" s="346"/>
      <c r="D4" s="315" t="str">
        <f>E1_ZBe!B71</f>
        <v>Kurs 14.3.</v>
      </c>
      <c r="E4" s="316"/>
      <c r="F4" s="316"/>
      <c r="G4" s="316"/>
      <c r="H4" s="316"/>
      <c r="I4" s="317"/>
      <c r="J4" s="3"/>
      <c r="K4" s="3"/>
      <c r="L4" s="4"/>
      <c r="M4" s="4"/>
      <c r="N4" s="4"/>
      <c r="O4" s="4"/>
      <c r="P4" s="4"/>
      <c r="Q4" s="4"/>
      <c r="R4" s="4"/>
    </row>
    <row r="5" spans="1:19" ht="23.25" thickBot="1" x14ac:dyDescent="0.3">
      <c r="A5" s="347" t="s">
        <v>111</v>
      </c>
      <c r="B5" s="347"/>
      <c r="C5" s="347"/>
      <c r="D5" s="348" t="str">
        <f>E1_ZBe!C71</f>
        <v>Profesional workshop (kurs w języku obcym)</v>
      </c>
      <c r="E5" s="348"/>
      <c r="F5" s="348"/>
      <c r="G5" s="348"/>
      <c r="H5" s="348"/>
      <c r="I5" s="348"/>
      <c r="J5" s="348"/>
      <c r="K5" s="348"/>
      <c r="L5" s="349" t="s">
        <v>94</v>
      </c>
      <c r="M5" s="349"/>
      <c r="N5" s="44">
        <f>E1_ZBe!D71</f>
        <v>2</v>
      </c>
      <c r="O5" s="349" t="s">
        <v>95</v>
      </c>
      <c r="P5" s="349"/>
      <c r="Q5" s="350" t="str">
        <f>E1_ZBe!F68</f>
        <v>dr A. Lachowska</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(14)'!G6</f>
        <v>III</v>
      </c>
      <c r="H7" s="170" t="s">
        <v>99</v>
      </c>
      <c r="I7" s="40">
        <f>'M (14)'!I6</f>
        <v>6</v>
      </c>
      <c r="J7" s="253" t="s">
        <v>383</v>
      </c>
      <c r="K7" s="254"/>
      <c r="L7" s="456" t="s">
        <v>100</v>
      </c>
      <c r="M7" s="457"/>
      <c r="N7" s="7" t="s">
        <v>101</v>
      </c>
      <c r="O7" s="375" t="s">
        <v>419</v>
      </c>
      <c r="P7" s="375"/>
      <c r="Q7" s="356" t="s">
        <v>103</v>
      </c>
      <c r="R7" s="356"/>
      <c r="S7" s="45">
        <f>E1_ZBe!G71</f>
        <v>6</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840</v>
      </c>
      <c r="C14" s="476"/>
      <c r="D14" s="476"/>
      <c r="E14" s="476"/>
      <c r="F14" s="476"/>
      <c r="G14" s="476"/>
      <c r="H14" s="476"/>
      <c r="I14" s="476"/>
      <c r="J14" s="476"/>
      <c r="K14" s="476"/>
      <c r="L14" s="476"/>
      <c r="M14" s="477"/>
      <c r="N14" s="478" t="s">
        <v>294</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302</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841</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320</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1" t="s">
        <v>118</v>
      </c>
      <c r="B54" s="475" t="s">
        <v>763</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764</v>
      </c>
      <c r="C59" s="494"/>
      <c r="D59" s="494"/>
      <c r="E59" s="494"/>
      <c r="F59" s="494"/>
      <c r="G59" s="494"/>
      <c r="H59" s="494"/>
      <c r="I59" s="494"/>
      <c r="J59" s="494"/>
      <c r="K59" s="494"/>
      <c r="L59" s="494"/>
      <c r="M59" s="495"/>
      <c r="N59" s="496" t="s">
        <v>321</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t="s">
        <v>325</v>
      </c>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765</v>
      </c>
      <c r="C64" s="494"/>
      <c r="D64" s="494"/>
      <c r="E64" s="494"/>
      <c r="F64" s="494"/>
      <c r="G64" s="494"/>
      <c r="H64" s="494"/>
      <c r="I64" s="494"/>
      <c r="J64" s="494"/>
      <c r="K64" s="494"/>
      <c r="L64" s="494"/>
      <c r="M64" s="495"/>
      <c r="N64" s="496" t="s">
        <v>329</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323</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E1_ZBe!G71</f>
        <v>6</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6</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181</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c r="M74" s="506"/>
      <c r="N74" s="506"/>
      <c r="O74" s="506"/>
      <c r="P74" s="506"/>
      <c r="Q74" s="506"/>
      <c r="R74" s="506"/>
      <c r="S74" s="507"/>
    </row>
    <row r="75" spans="1:19" ht="15" customHeight="1" x14ac:dyDescent="0.25">
      <c r="A75" s="291"/>
      <c r="B75" s="298" t="s">
        <v>126</v>
      </c>
      <c r="C75" s="299"/>
      <c r="D75" s="299"/>
      <c r="E75" s="299"/>
      <c r="F75" s="300"/>
      <c r="G75" s="305">
        <f>E1_ZBe!H71</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v>6</v>
      </c>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E1_ZBe!J71</f>
        <v>38</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44</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E1_ZBe!E71</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553</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165</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69" customHeight="1" x14ac:dyDescent="0.25">
      <c r="A98" s="329"/>
      <c r="B98" s="514" t="s">
        <v>842</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30" customHeight="1" x14ac:dyDescent="0.25">
      <c r="A100" s="329"/>
      <c r="B100" s="514" t="s">
        <v>400</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30" customHeight="1" x14ac:dyDescent="0.25">
      <c r="A102" s="329"/>
      <c r="B102" s="514" t="s">
        <v>400</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N0fYmpbcJNgmJ7KK7i14MALz6SrIfLH++yRvX7JHikl8RKUQsClWBR0DGjgufburVaVs/W2hP3e2YXnNs0z15g==" saltValue="tJwHNb1nRazcE4670k71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00000000-0002-0000-3600-000004000000}">
      <formula1>KEK_E1</formula1>
    </dataValidation>
    <dataValidation type="list" allowBlank="1" showInputMessage="1" showErrorMessage="1" sqref="N34:S53" xr:uid="{00000000-0002-0000-3600-000005000000}">
      <formula1>KEU_E1</formula1>
    </dataValidation>
    <dataValidation type="list" allowBlank="1" showInputMessage="1" showErrorMessage="1" sqref="N14:S33" xr:uid="{00000000-0002-0000-3600-000006000000}">
      <formula1>KEW_E1</formula1>
    </dataValidation>
  </dataValidations>
  <hyperlinks>
    <hyperlink ref="O13" r:id="rId1" xr:uid="{7BEE36A3-0767-420D-95AE-E4803D3FFB5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E1_ZBe!B72</f>
        <v>Moduł E1/15</v>
      </c>
      <c r="D3" s="271"/>
      <c r="E3" s="271"/>
      <c r="F3" s="243"/>
      <c r="G3" s="3"/>
      <c r="H3" s="3"/>
      <c r="I3" s="3"/>
      <c r="J3" s="3"/>
      <c r="K3" s="3"/>
      <c r="L3" s="4"/>
      <c r="M3" s="4"/>
      <c r="N3" s="4"/>
      <c r="O3" s="4"/>
      <c r="P3" s="4"/>
      <c r="Q3" s="4"/>
    </row>
    <row r="4" spans="1:19" s="443" customFormat="1" ht="39.75" customHeight="1" thickBot="1" x14ac:dyDescent="0.3">
      <c r="A4" s="251" t="s">
        <v>93</v>
      </c>
      <c r="B4" s="251"/>
      <c r="C4" s="261" t="str">
        <f>E1_ZBe!C72</f>
        <v>Moduł swobodnego wyboru</v>
      </c>
      <c r="D4" s="262"/>
      <c r="E4" s="262"/>
      <c r="F4" s="262"/>
      <c r="G4" s="262"/>
      <c r="H4" s="262"/>
      <c r="I4" s="262"/>
      <c r="J4" s="263"/>
      <c r="K4" s="266" t="s">
        <v>94</v>
      </c>
      <c r="L4" s="266"/>
      <c r="M4" s="171">
        <f>E1_ZBe!D72</f>
        <v>6</v>
      </c>
      <c r="N4" s="264" t="s">
        <v>95</v>
      </c>
      <c r="O4" s="265"/>
      <c r="P4" s="258" t="str">
        <f>E1_ZBe!F72</f>
        <v>dziekan</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346</v>
      </c>
      <c r="H6" s="166" t="s">
        <v>99</v>
      </c>
      <c r="I6" s="40">
        <v>6</v>
      </c>
      <c r="J6" s="7" t="s">
        <v>290</v>
      </c>
      <c r="K6" s="445" t="s">
        <v>100</v>
      </c>
      <c r="L6" s="445"/>
      <c r="M6" s="252" t="s">
        <v>101</v>
      </c>
      <c r="N6" s="252"/>
      <c r="O6" s="171" t="s">
        <v>102</v>
      </c>
      <c r="P6" s="253" t="s">
        <v>103</v>
      </c>
      <c r="Q6" s="254"/>
      <c r="R6" s="171">
        <f>E1_ZBe!G72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105</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108</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384</v>
      </c>
      <c r="B21" s="227"/>
      <c r="C21" s="227"/>
      <c r="D21" s="227"/>
      <c r="E21" s="228"/>
      <c r="F21" s="374" t="s">
        <v>385</v>
      </c>
      <c r="G21" s="230"/>
      <c r="H21" s="230"/>
      <c r="I21" s="230"/>
      <c r="J21" s="230"/>
      <c r="K21" s="232"/>
      <c r="L21" s="374" t="s">
        <v>386</v>
      </c>
      <c r="M21" s="230"/>
      <c r="N21" s="230"/>
      <c r="O21" s="230"/>
      <c r="P21" s="230"/>
      <c r="Q21" s="230"/>
      <c r="R21" s="231"/>
    </row>
    <row r="22" spans="1:19" ht="127.5" customHeight="1" thickBot="1" x14ac:dyDescent="0.3">
      <c r="A22" s="453"/>
      <c r="B22" s="454"/>
      <c r="C22" s="454"/>
      <c r="D22" s="454"/>
      <c r="E22" s="454"/>
      <c r="F22" s="454"/>
      <c r="G22" s="454"/>
      <c r="H22" s="454"/>
      <c r="I22" s="454"/>
      <c r="J22" s="454"/>
      <c r="K22" s="454"/>
      <c r="L22" s="454"/>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E1_ZBe!B72</f>
        <v>Moduł E1/15</v>
      </c>
      <c r="C26" s="191"/>
      <c r="D26" s="33" t="str">
        <f>E1_ZBe!B73</f>
        <v>Kurs 15.1.</v>
      </c>
      <c r="E26" s="106" t="str">
        <f>E1_ZBe!B72</f>
        <v>Moduł E1/15</v>
      </c>
      <c r="F26" s="198" t="str">
        <f>E1_ZBe!B74</f>
        <v>Kurs 15.2.</v>
      </c>
      <c r="G26" s="199"/>
      <c r="H26" s="206"/>
      <c r="I26" s="207"/>
      <c r="J26" s="34"/>
      <c r="K26" s="214"/>
      <c r="L26" s="215"/>
      <c r="M26" s="214"/>
      <c r="N26" s="215"/>
      <c r="O26" s="216"/>
      <c r="P26" s="217"/>
      <c r="Q26" s="216"/>
      <c r="R26" s="218"/>
    </row>
    <row r="27" spans="1:19" s="107" customFormat="1" ht="59.25" customHeight="1" x14ac:dyDescent="0.25">
      <c r="A27" s="131" t="s">
        <v>111</v>
      </c>
      <c r="B27" s="358" t="str">
        <f>E1_ZBe!C73</f>
        <v>kurs do wyboru (spośród katalogu kursów dostępnych w danym semestrze)</v>
      </c>
      <c r="C27" s="359"/>
      <c r="D27" s="360"/>
      <c r="E27" s="361" t="str">
        <f>E1_ZBe!C74</f>
        <v>kurs do wyboru (spośród katalogu kursów dostępnych w danym semestrze)</v>
      </c>
      <c r="F27" s="362"/>
      <c r="G27" s="363"/>
      <c r="H27" s="364"/>
      <c r="I27" s="365"/>
      <c r="J27" s="366"/>
      <c r="K27" s="367"/>
      <c r="L27" s="368"/>
      <c r="M27" s="368"/>
      <c r="N27" s="369"/>
      <c r="O27" s="370"/>
      <c r="P27" s="371"/>
      <c r="Q27" s="371"/>
      <c r="R27" s="372"/>
    </row>
    <row r="28" spans="1:19" s="107" customFormat="1" ht="30" customHeight="1" thickBot="1" x14ac:dyDescent="0.3">
      <c r="A28" s="39" t="s">
        <v>112</v>
      </c>
      <c r="B28" s="192">
        <f>E1_ZBe!D73</f>
        <v>3</v>
      </c>
      <c r="C28" s="193"/>
      <c r="D28" s="194"/>
      <c r="E28" s="203">
        <f>E1_ZBe!D74</f>
        <v>3</v>
      </c>
      <c r="F28" s="204"/>
      <c r="G28" s="205"/>
      <c r="H28" s="211"/>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63"/>
      <c r="J29" s="153"/>
      <c r="K29" s="154"/>
      <c r="L29" s="164"/>
      <c r="M29" s="156"/>
      <c r="N29" s="157"/>
      <c r="O29" s="158"/>
      <c r="P29" s="162"/>
      <c r="Q29" s="160"/>
      <c r="R29" s="161"/>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s="107" customFormat="1" x14ac:dyDescent="0.25"/>
    <row r="36" spans="1:18" s="107" customFormat="1" x14ac:dyDescent="0.25"/>
    <row r="37" spans="1:18" s="107" customFormat="1" x14ac:dyDescent="0.25"/>
    <row r="38" spans="1:18" s="107" customFormat="1" x14ac:dyDescent="0.25"/>
    <row r="39" spans="1:18" s="107" customFormat="1" x14ac:dyDescent="0.25"/>
    <row r="40" spans="1:18" s="107" customFormat="1" x14ac:dyDescent="0.25"/>
    <row r="41" spans="1:18" s="107" customFormat="1" x14ac:dyDescent="0.25"/>
    <row r="42" spans="1:18" s="107" customFormat="1" x14ac:dyDescent="0.25"/>
    <row r="43" spans="1:18" x14ac:dyDescent="0.25">
      <c r="A43" s="107"/>
      <c r="B43" s="107"/>
      <c r="C43" s="107"/>
      <c r="D43" s="107"/>
      <c r="E43" s="107"/>
      <c r="F43" s="107"/>
      <c r="G43" s="107"/>
      <c r="H43" s="107"/>
      <c r="I43" s="107"/>
      <c r="J43" s="107"/>
      <c r="K43" s="107"/>
      <c r="L43" s="107"/>
      <c r="M43" s="107"/>
      <c r="N43" s="107"/>
      <c r="O43" s="107"/>
      <c r="P43" s="107"/>
      <c r="Q43" s="107"/>
      <c r="R43" s="107"/>
    </row>
    <row r="44" spans="1:18" x14ac:dyDescent="0.25">
      <c r="A44" s="107"/>
      <c r="B44" s="107"/>
      <c r="C44" s="107"/>
      <c r="D44" s="107"/>
      <c r="E44" s="107"/>
      <c r="F44" s="107"/>
      <c r="G44" s="107"/>
      <c r="H44" s="107"/>
      <c r="I44" s="107"/>
      <c r="J44" s="107"/>
      <c r="K44" s="107"/>
      <c r="L44" s="107"/>
      <c r="M44" s="107"/>
      <c r="N44" s="107"/>
      <c r="O44" s="107"/>
      <c r="P44" s="107"/>
      <c r="Q44" s="107"/>
      <c r="R44" s="107"/>
    </row>
    <row r="45" spans="1:18" x14ac:dyDescent="0.25">
      <c r="A45" s="107"/>
      <c r="B45" s="107"/>
      <c r="C45" s="107"/>
      <c r="D45" s="107"/>
      <c r="E45" s="107"/>
      <c r="F45" s="107"/>
      <c r="G45" s="107"/>
      <c r="H45" s="107"/>
      <c r="I45" s="107"/>
      <c r="J45" s="107"/>
      <c r="K45" s="107"/>
      <c r="L45" s="107"/>
      <c r="M45" s="107"/>
      <c r="N45" s="107"/>
      <c r="O45" s="107"/>
      <c r="P45" s="107"/>
      <c r="Q45" s="107"/>
      <c r="R45" s="107"/>
    </row>
    <row r="46" spans="1:18" x14ac:dyDescent="0.25">
      <c r="A46" s="107"/>
      <c r="B46" s="107"/>
      <c r="C46" s="107"/>
      <c r="D46" s="107"/>
      <c r="E46" s="107"/>
      <c r="F46" s="107"/>
      <c r="G46" s="107"/>
      <c r="H46" s="107"/>
      <c r="I46" s="107"/>
      <c r="J46" s="107"/>
      <c r="K46" s="107"/>
      <c r="L46" s="107"/>
      <c r="M46" s="107"/>
      <c r="N46" s="107"/>
      <c r="O46" s="107"/>
      <c r="P46" s="107"/>
      <c r="Q46" s="107"/>
      <c r="R46" s="107"/>
    </row>
  </sheetData>
  <sheetProtection algorithmName="SHA-512" hashValue="91rhDvOk2nxhV9Xisa0TOtZm4Y77kFSbLNLJJ/NeLN2ctxty3ifSgC1CCr8lx03BPS+z+ik200aBpLvaJywJ3Q==" saltValue="sG1g9wgHD2r41tI8K3uMZ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7" orientation="landscape" r:id="rId1"/>
  <headerFooter>
    <oddHeader>&amp;C&amp;"Century Gothic,Pogrubiony"&amp;12&amp;K05-047KARTA MODUŁU&amp;R&amp;G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E1_ZBe!B72</f>
        <v>Moduł E1/15</v>
      </c>
      <c r="B3" s="314"/>
      <c r="C3" s="314"/>
      <c r="D3" s="318" t="str">
        <f>E1_ZBe!C72</f>
        <v>Moduł swobodnego wyboru</v>
      </c>
      <c r="E3" s="319"/>
      <c r="F3" s="319"/>
      <c r="G3" s="319"/>
      <c r="H3" s="319"/>
      <c r="I3" s="320"/>
      <c r="J3" s="3"/>
      <c r="K3" s="3"/>
      <c r="L3" s="4"/>
      <c r="M3" s="4"/>
      <c r="N3" s="4"/>
      <c r="O3" s="4"/>
      <c r="P3" s="4"/>
      <c r="Q3" s="4"/>
      <c r="R3" s="4"/>
    </row>
    <row r="4" spans="1:19" ht="18.75" thickBot="1" x14ac:dyDescent="0.3">
      <c r="A4" s="346" t="s">
        <v>110</v>
      </c>
      <c r="B4" s="346"/>
      <c r="C4" s="346"/>
      <c r="D4" s="315" t="str">
        <f>E1_ZBe!B73</f>
        <v>Kurs 15.1.</v>
      </c>
      <c r="E4" s="316"/>
      <c r="F4" s="316"/>
      <c r="G4" s="316"/>
      <c r="H4" s="316"/>
      <c r="I4" s="317"/>
      <c r="J4" s="3"/>
      <c r="K4" s="3"/>
      <c r="L4" s="4"/>
      <c r="M4" s="4"/>
      <c r="N4" s="4"/>
      <c r="O4" s="4"/>
      <c r="P4" s="4"/>
      <c r="Q4" s="4"/>
      <c r="R4" s="4"/>
    </row>
    <row r="5" spans="1:19" ht="18.75" thickBot="1" x14ac:dyDescent="0.3">
      <c r="A5" s="347" t="s">
        <v>111</v>
      </c>
      <c r="B5" s="347"/>
      <c r="C5" s="347"/>
      <c r="D5" s="420" t="str">
        <f>E1_ZBe!C73</f>
        <v>kurs do wyboru (spośród katalogu kursów dostępnych w danym semestrze)</v>
      </c>
      <c r="E5" s="420"/>
      <c r="F5" s="420"/>
      <c r="G5" s="420"/>
      <c r="H5" s="420"/>
      <c r="I5" s="420"/>
      <c r="J5" s="420"/>
      <c r="K5" s="420"/>
      <c r="L5" s="349" t="s">
        <v>94</v>
      </c>
      <c r="M5" s="349"/>
      <c r="N5" s="44">
        <f>E1_ZBe!D73</f>
        <v>3</v>
      </c>
      <c r="O5" s="349" t="s">
        <v>95</v>
      </c>
      <c r="P5" s="349"/>
      <c r="Q5" s="350" t="str">
        <f>E1_ZBe!F72</f>
        <v>dziekan</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(15)'!G6</f>
        <v>III</v>
      </c>
      <c r="H7" s="170" t="s">
        <v>99</v>
      </c>
      <c r="I7" s="40">
        <f>'M (15)'!I6</f>
        <v>6</v>
      </c>
      <c r="J7" s="253" t="s">
        <v>383</v>
      </c>
      <c r="K7" s="254"/>
      <c r="L7" s="456" t="s">
        <v>100</v>
      </c>
      <c r="M7" s="457"/>
      <c r="N7" s="7" t="s">
        <v>101</v>
      </c>
      <c r="O7" s="375" t="s">
        <v>102</v>
      </c>
      <c r="P7" s="375"/>
      <c r="Q7" s="356" t="s">
        <v>103</v>
      </c>
      <c r="R7" s="356"/>
      <c r="S7" s="45">
        <f>E1_ZBe!G73</f>
        <v>12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c r="C14" s="476"/>
      <c r="D14" s="476"/>
      <c r="E14" s="476"/>
      <c r="F14" s="476"/>
      <c r="G14" s="476"/>
      <c r="H14" s="476"/>
      <c r="I14" s="476"/>
      <c r="J14" s="476"/>
      <c r="K14" s="476"/>
      <c r="L14" s="476"/>
      <c r="M14" s="477"/>
      <c r="N14" s="478"/>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c r="C34" s="476"/>
      <c r="D34" s="476"/>
      <c r="E34" s="476"/>
      <c r="F34" s="476"/>
      <c r="G34" s="476"/>
      <c r="H34" s="476"/>
      <c r="I34" s="476"/>
      <c r="J34" s="476"/>
      <c r="K34" s="476"/>
      <c r="L34" s="476"/>
      <c r="M34" s="477"/>
      <c r="N34" s="478"/>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c r="C54" s="482"/>
      <c r="D54" s="482"/>
      <c r="E54" s="482"/>
      <c r="F54" s="482"/>
      <c r="G54" s="482"/>
      <c r="H54" s="482"/>
      <c r="I54" s="482"/>
      <c r="J54" s="482"/>
      <c r="K54" s="482"/>
      <c r="L54" s="482"/>
      <c r="M54" s="483"/>
      <c r="N54" s="478"/>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E1_ZBe!G73</f>
        <v>12</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0</v>
      </c>
      <c r="H72" s="283"/>
      <c r="I72" s="284"/>
      <c r="J72" s="304"/>
      <c r="K72" s="289"/>
      <c r="L72" s="505"/>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c r="M74" s="506"/>
      <c r="N74" s="506"/>
      <c r="O74" s="506"/>
      <c r="P74" s="506"/>
      <c r="Q74" s="506"/>
      <c r="R74" s="506"/>
      <c r="S74" s="507"/>
    </row>
    <row r="75" spans="1:19" ht="15" customHeight="1" x14ac:dyDescent="0.25">
      <c r="A75" s="291"/>
      <c r="B75" s="298" t="s">
        <v>126</v>
      </c>
      <c r="C75" s="299"/>
      <c r="D75" s="299"/>
      <c r="E75" s="299"/>
      <c r="F75" s="300"/>
      <c r="G75" s="305">
        <f>E1_ZBe!H73</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E1_ZBe!J73</f>
        <v>63</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E1_ZBe!E73</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c r="C90" s="509"/>
      <c r="D90" s="509"/>
      <c r="E90" s="510"/>
      <c r="F90" s="511"/>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248.1" customHeight="1" x14ac:dyDescent="0.25">
      <c r="A98" s="329"/>
      <c r="B98" s="514"/>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85.35" customHeight="1" x14ac:dyDescent="0.25">
      <c r="A102" s="329"/>
      <c r="B102" s="514"/>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QttnwHWvj3095PyuGJtrw2G4cqrKz5x9YZBFoaNrDyEhW9LY7W3KEZcHKxVaRjOW9R9V0YclBTG9iPuRodf5Rg==" saltValue="Vu9MOUhZW+EZqy1fU87bG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1" xr:uid="{C4945A68-66FD-4DAA-B115-02473AD0C670}"/>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E1_ZBe!B72</f>
        <v>Moduł E1/15</v>
      </c>
      <c r="B3" s="314"/>
      <c r="C3" s="314"/>
      <c r="D3" s="318" t="str">
        <f>E1_ZBe!C72</f>
        <v>Moduł swobodnego wyboru</v>
      </c>
      <c r="E3" s="319"/>
      <c r="F3" s="319"/>
      <c r="G3" s="319"/>
      <c r="H3" s="319"/>
      <c r="I3" s="320"/>
      <c r="J3" s="3"/>
      <c r="K3" s="3"/>
      <c r="L3" s="4"/>
      <c r="M3" s="4"/>
      <c r="N3" s="4"/>
      <c r="O3" s="4"/>
      <c r="P3" s="4"/>
      <c r="Q3" s="4"/>
      <c r="R3" s="4"/>
    </row>
    <row r="4" spans="1:19" ht="18.75" thickBot="1" x14ac:dyDescent="0.3">
      <c r="A4" s="346" t="s">
        <v>110</v>
      </c>
      <c r="B4" s="346"/>
      <c r="C4" s="346"/>
      <c r="D4" s="315" t="str">
        <f>E1_ZBe!B74</f>
        <v>Kurs 15.2.</v>
      </c>
      <c r="E4" s="316"/>
      <c r="F4" s="316"/>
      <c r="G4" s="316"/>
      <c r="H4" s="316"/>
      <c r="I4" s="317"/>
      <c r="J4" s="3"/>
      <c r="K4" s="3"/>
      <c r="L4" s="4"/>
      <c r="M4" s="4"/>
      <c r="N4" s="4"/>
      <c r="O4" s="4"/>
      <c r="P4" s="4"/>
      <c r="Q4" s="4"/>
      <c r="R4" s="4"/>
    </row>
    <row r="5" spans="1:19" ht="18.75" thickBot="1" x14ac:dyDescent="0.3">
      <c r="A5" s="347" t="s">
        <v>111</v>
      </c>
      <c r="B5" s="347"/>
      <c r="C5" s="347"/>
      <c r="D5" s="420" t="str">
        <f>E1_ZBe!C74</f>
        <v>kurs do wyboru (spośród katalogu kursów dostępnych w danym semestrze)</v>
      </c>
      <c r="E5" s="420"/>
      <c r="F5" s="420"/>
      <c r="G5" s="420"/>
      <c r="H5" s="420"/>
      <c r="I5" s="420"/>
      <c r="J5" s="420"/>
      <c r="K5" s="420"/>
      <c r="L5" s="349" t="s">
        <v>94</v>
      </c>
      <c r="M5" s="349"/>
      <c r="N5" s="44">
        <f>E1_ZBe!D74</f>
        <v>3</v>
      </c>
      <c r="O5" s="349" t="s">
        <v>95</v>
      </c>
      <c r="P5" s="349"/>
      <c r="Q5" s="350" t="str">
        <f>E1_ZBe!F72</f>
        <v>dziekan</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(15)'!G6</f>
        <v>III</v>
      </c>
      <c r="H7" s="170" t="s">
        <v>99</v>
      </c>
      <c r="I7" s="40">
        <f>'M (15)'!I6</f>
        <v>6</v>
      </c>
      <c r="J7" s="253" t="s">
        <v>383</v>
      </c>
      <c r="K7" s="254"/>
      <c r="L7" s="456" t="s">
        <v>100</v>
      </c>
      <c r="M7" s="457"/>
      <c r="N7" s="7" t="s">
        <v>101</v>
      </c>
      <c r="O7" s="375" t="s">
        <v>102</v>
      </c>
      <c r="P7" s="375"/>
      <c r="Q7" s="356" t="s">
        <v>103</v>
      </c>
      <c r="R7" s="356"/>
      <c r="S7" s="45">
        <f>E1_ZBe!G74</f>
        <v>12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c r="C14" s="476"/>
      <c r="D14" s="476"/>
      <c r="E14" s="476"/>
      <c r="F14" s="476"/>
      <c r="G14" s="476"/>
      <c r="H14" s="476"/>
      <c r="I14" s="476"/>
      <c r="J14" s="476"/>
      <c r="K14" s="476"/>
      <c r="L14" s="476"/>
      <c r="M14" s="477"/>
      <c r="N14" s="478"/>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c r="C34" s="476"/>
      <c r="D34" s="476"/>
      <c r="E34" s="476"/>
      <c r="F34" s="476"/>
      <c r="G34" s="476"/>
      <c r="H34" s="476"/>
      <c r="I34" s="476"/>
      <c r="J34" s="476"/>
      <c r="K34" s="476"/>
      <c r="L34" s="476"/>
      <c r="M34" s="477"/>
      <c r="N34" s="478"/>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c r="C54" s="482"/>
      <c r="D54" s="482"/>
      <c r="E54" s="482"/>
      <c r="F54" s="482"/>
      <c r="G54" s="482"/>
      <c r="H54" s="482"/>
      <c r="I54" s="482"/>
      <c r="J54" s="482"/>
      <c r="K54" s="482"/>
      <c r="L54" s="482"/>
      <c r="M54" s="483"/>
      <c r="N54" s="478"/>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E1_ZBe!G74</f>
        <v>12</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0</v>
      </c>
      <c r="H72" s="283"/>
      <c r="I72" s="284"/>
      <c r="J72" s="304"/>
      <c r="K72" s="289"/>
      <c r="L72" s="505"/>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c r="M74" s="506"/>
      <c r="N74" s="506"/>
      <c r="O74" s="506"/>
      <c r="P74" s="506"/>
      <c r="Q74" s="506"/>
      <c r="R74" s="506"/>
      <c r="S74" s="507"/>
    </row>
    <row r="75" spans="1:19" ht="15" customHeight="1" x14ac:dyDescent="0.25">
      <c r="A75" s="291"/>
      <c r="B75" s="298" t="s">
        <v>126</v>
      </c>
      <c r="C75" s="299"/>
      <c r="D75" s="299"/>
      <c r="E75" s="299"/>
      <c r="F75" s="300"/>
      <c r="G75" s="305">
        <f>E1_ZBe!H74</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E1_ZBe!J74</f>
        <v>63</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75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E1_ZBe!E74</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c r="C90" s="509"/>
      <c r="D90" s="509"/>
      <c r="E90" s="510"/>
      <c r="F90" s="511"/>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248.1" customHeight="1" x14ac:dyDescent="0.25">
      <c r="A98" s="329"/>
      <c r="B98" s="514"/>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85.35" customHeight="1" x14ac:dyDescent="0.25">
      <c r="A102" s="329"/>
      <c r="B102" s="514"/>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vVrLQ2NFp/wMmrtbpTkxWMDmfzOxRePXOMorR9yuy4PDaUgXUMu96QtENxq/0IirmKa2codPui+g5Fe74dkErw==" saltValue="6Bm9CSPmLsYgMVqmS98L1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1" xr:uid="{5A5CD956-1E5B-4A0D-9134-D4A087E1CF8D}"/>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33"/>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E1_ZBe!B75</f>
        <v>Moduł E1/16</v>
      </c>
      <c r="D3" s="271"/>
      <c r="E3" s="271"/>
      <c r="F3" s="243"/>
      <c r="G3" s="3"/>
      <c r="H3" s="3"/>
      <c r="I3" s="3"/>
      <c r="J3" s="3"/>
      <c r="K3" s="3"/>
      <c r="L3" s="4"/>
      <c r="M3" s="4"/>
      <c r="N3" s="4"/>
      <c r="O3" s="4"/>
      <c r="P3" s="4"/>
      <c r="Q3" s="4"/>
    </row>
    <row r="4" spans="1:19" s="443" customFormat="1" ht="39.75" customHeight="1" thickBot="1" x14ac:dyDescent="0.3">
      <c r="A4" s="251" t="s">
        <v>93</v>
      </c>
      <c r="B4" s="251"/>
      <c r="C4" s="261" t="str">
        <f>E1_ZBe!C75</f>
        <v>Moduł aktywności praktycznej (2) ZB</v>
      </c>
      <c r="D4" s="262"/>
      <c r="E4" s="262"/>
      <c r="F4" s="262"/>
      <c r="G4" s="262"/>
      <c r="H4" s="262"/>
      <c r="I4" s="262"/>
      <c r="J4" s="263"/>
      <c r="K4" s="266" t="s">
        <v>94</v>
      </c>
      <c r="L4" s="266"/>
      <c r="M4" s="171">
        <f>E1_ZBe!D75</f>
        <v>29</v>
      </c>
      <c r="N4" s="264" t="s">
        <v>95</v>
      </c>
      <c r="O4" s="265"/>
      <c r="P4" s="258" t="str">
        <f>E1_ZBe!F75</f>
        <v>dr R. Nowak-Lewandowska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346</v>
      </c>
      <c r="H6" s="166" t="s">
        <v>99</v>
      </c>
      <c r="I6" s="40">
        <v>6</v>
      </c>
      <c r="J6" s="7" t="s">
        <v>290</v>
      </c>
      <c r="K6" s="445" t="s">
        <v>100</v>
      </c>
      <c r="L6" s="445"/>
      <c r="M6" s="252" t="s">
        <v>101</v>
      </c>
      <c r="N6" s="252"/>
      <c r="O6" s="171" t="s">
        <v>102</v>
      </c>
      <c r="P6" s="253" t="s">
        <v>103</v>
      </c>
      <c r="Q6" s="254"/>
      <c r="R6" s="171">
        <f>E1_ZBe!G75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437</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438</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27.5" customHeight="1" thickBot="1" x14ac:dyDescent="0.3">
      <c r="A22" s="453" t="s">
        <v>804</v>
      </c>
      <c r="B22" s="454"/>
      <c r="C22" s="454"/>
      <c r="D22" s="454"/>
      <c r="E22" s="454"/>
      <c r="F22" s="454" t="s">
        <v>805</v>
      </c>
      <c r="G22" s="454"/>
      <c r="H22" s="454"/>
      <c r="I22" s="454"/>
      <c r="J22" s="454"/>
      <c r="K22" s="454"/>
      <c r="L22" s="454" t="s">
        <v>806</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E1_ZBe!B75</f>
        <v>Moduł E1/16</v>
      </c>
      <c r="C26" s="191"/>
      <c r="D26" s="33" t="str">
        <f>E1_ZBe!B76</f>
        <v>Kurs 16.1.</v>
      </c>
      <c r="E26" s="106"/>
      <c r="F26" s="198"/>
      <c r="G26" s="199"/>
      <c r="H26" s="206"/>
      <c r="I26" s="207"/>
      <c r="J26" s="34"/>
      <c r="K26" s="214"/>
      <c r="L26" s="215"/>
      <c r="M26" s="214"/>
      <c r="N26" s="215"/>
      <c r="O26" s="216"/>
      <c r="P26" s="217"/>
      <c r="Q26" s="216"/>
      <c r="R26" s="218"/>
    </row>
    <row r="27" spans="1:19" s="107" customFormat="1" ht="59.25" customHeight="1" x14ac:dyDescent="0.25">
      <c r="A27" s="131" t="s">
        <v>111</v>
      </c>
      <c r="B27" s="358" t="str">
        <f>E1_ZBe!C76</f>
        <v>Praktyka zawodowa</v>
      </c>
      <c r="C27" s="359"/>
      <c r="D27" s="360"/>
      <c r="E27" s="361"/>
      <c r="F27" s="362"/>
      <c r="G27" s="363"/>
      <c r="H27" s="364"/>
      <c r="I27" s="365"/>
      <c r="J27" s="366"/>
      <c r="K27" s="367"/>
      <c r="L27" s="368"/>
      <c r="M27" s="368"/>
      <c r="N27" s="369"/>
      <c r="O27" s="370"/>
      <c r="P27" s="371"/>
      <c r="Q27" s="371"/>
      <c r="R27" s="372"/>
    </row>
    <row r="28" spans="1:19" s="107" customFormat="1" ht="30" customHeight="1" thickBot="1" x14ac:dyDescent="0.3">
      <c r="A28" s="39" t="s">
        <v>112</v>
      </c>
      <c r="B28" s="192">
        <f>E1_ZBe!D76</f>
        <v>29</v>
      </c>
      <c r="C28" s="193"/>
      <c r="D28" s="194"/>
      <c r="E28" s="203"/>
      <c r="F28" s="204"/>
      <c r="G28" s="205"/>
      <c r="H28" s="211"/>
      <c r="I28" s="212"/>
      <c r="J28" s="213"/>
      <c r="K28" s="244"/>
      <c r="L28" s="245"/>
      <c r="M28" s="245"/>
      <c r="N28" s="246"/>
      <c r="O28" s="247"/>
      <c r="P28" s="248"/>
      <c r="Q28" s="248"/>
      <c r="R28" s="249"/>
    </row>
    <row r="29" spans="1:19" s="107" customFormat="1" ht="34.5" hidden="1" customHeight="1" thickBot="1" x14ac:dyDescent="0.3">
      <c r="A29" s="144"/>
      <c r="B29" s="145"/>
      <c r="C29" s="146" t="s">
        <v>466</v>
      </c>
      <c r="D29" s="147"/>
      <c r="E29" s="148"/>
      <c r="F29" s="165"/>
      <c r="G29" s="150"/>
      <c r="H29" s="151"/>
      <c r="I29" s="163"/>
      <c r="J29" s="153"/>
      <c r="K29" s="154"/>
      <c r="L29" s="164"/>
      <c r="M29" s="156"/>
      <c r="N29" s="157"/>
      <c r="O29" s="158"/>
      <c r="P29" s="162"/>
      <c r="Q29" s="160"/>
      <c r="R29" s="161"/>
    </row>
    <row r="30" spans="1:19" x14ac:dyDescent="0.25">
      <c r="A30" s="107"/>
      <c r="B30" s="107"/>
      <c r="C30" s="107"/>
      <c r="D30" s="107"/>
      <c r="E30" s="107"/>
      <c r="F30" s="107"/>
      <c r="G30" s="107"/>
      <c r="H30" s="107"/>
      <c r="I30" s="107"/>
      <c r="J30" s="107"/>
      <c r="K30" s="107"/>
      <c r="L30" s="107"/>
      <c r="M30" s="107"/>
      <c r="N30" s="107"/>
      <c r="O30" s="107"/>
      <c r="P30" s="107"/>
      <c r="Q30" s="107"/>
      <c r="R30" s="107"/>
    </row>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sheetData>
  <sheetProtection algorithmName="SHA-512" hashValue="VU9iK0m0l4HJ6OpmTjW5Pukh/pPD2i60KJRljwzz4O1cwCM2wEJ0oEFZSPR5fzUEhmCJ0I8ecNHWAHxxMJNygQ==" saltValue="mvmSHi54fGso2zef0mjVc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AFA09D3-1C67-4710-967A-B756EAEB377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E1_ZBe!B10</f>
        <v>Moduł E1/1</v>
      </c>
      <c r="B3" s="314"/>
      <c r="C3" s="314"/>
      <c r="D3" s="318" t="str">
        <f>E1_ZBe!C10</f>
        <v>Biznes w działaniu</v>
      </c>
      <c r="E3" s="319"/>
      <c r="F3" s="319"/>
      <c r="G3" s="319"/>
      <c r="H3" s="319"/>
      <c r="I3" s="320"/>
      <c r="J3" s="3"/>
      <c r="K3" s="3"/>
      <c r="L3" s="4"/>
      <c r="M3" s="4"/>
      <c r="N3" s="4"/>
      <c r="O3" s="4"/>
      <c r="P3" s="4"/>
      <c r="Q3" s="4"/>
      <c r="R3" s="4"/>
    </row>
    <row r="4" spans="1:19" ht="18.75" thickBot="1" x14ac:dyDescent="0.3">
      <c r="A4" s="346" t="s">
        <v>110</v>
      </c>
      <c r="B4" s="346"/>
      <c r="C4" s="346"/>
      <c r="D4" s="315" t="str">
        <f>E1_ZBe!B14</f>
        <v>Kurs 1.4.</v>
      </c>
      <c r="E4" s="316"/>
      <c r="F4" s="316"/>
      <c r="G4" s="316"/>
      <c r="H4" s="316"/>
      <c r="I4" s="317"/>
      <c r="J4" s="3"/>
      <c r="K4" s="3"/>
      <c r="L4" s="4"/>
      <c r="M4" s="4"/>
      <c r="N4" s="4"/>
      <c r="O4" s="4"/>
      <c r="P4" s="4"/>
      <c r="Q4" s="4"/>
      <c r="R4" s="4"/>
    </row>
    <row r="5" spans="1:19" ht="23.25" thickBot="1" x14ac:dyDescent="0.3">
      <c r="A5" s="347" t="s">
        <v>111</v>
      </c>
      <c r="B5" s="347"/>
      <c r="C5" s="347"/>
      <c r="D5" s="348" t="str">
        <f>E1_ZBe!C14</f>
        <v>Prawa autorskie i ochrona własności intelektualnej</v>
      </c>
      <c r="E5" s="348"/>
      <c r="F5" s="348"/>
      <c r="G5" s="348"/>
      <c r="H5" s="348"/>
      <c r="I5" s="348"/>
      <c r="J5" s="348"/>
      <c r="K5" s="348"/>
      <c r="L5" s="349" t="s">
        <v>94</v>
      </c>
      <c r="M5" s="349"/>
      <c r="N5" s="44">
        <f>E1_ZBe!D14</f>
        <v>2</v>
      </c>
      <c r="O5" s="349" t="s">
        <v>95</v>
      </c>
      <c r="P5" s="349"/>
      <c r="Q5" s="350" t="str">
        <f>E1_ZBe!F10</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(1)'!G6</f>
        <v>I</v>
      </c>
      <c r="H7" s="170" t="s">
        <v>99</v>
      </c>
      <c r="I7" s="40">
        <f>'M (1)'!I6</f>
        <v>1</v>
      </c>
      <c r="J7" s="253" t="s">
        <v>383</v>
      </c>
      <c r="K7" s="254"/>
      <c r="L7" s="456" t="s">
        <v>100</v>
      </c>
      <c r="M7" s="457"/>
      <c r="N7" s="7" t="s">
        <v>101</v>
      </c>
      <c r="O7" s="375" t="s">
        <v>102</v>
      </c>
      <c r="P7" s="375"/>
      <c r="Q7" s="356" t="s">
        <v>103</v>
      </c>
      <c r="R7" s="356"/>
      <c r="S7" s="45">
        <f>E1_ZBe!G14</f>
        <v>12</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577</v>
      </c>
      <c r="C14" s="476"/>
      <c r="D14" s="476"/>
      <c r="E14" s="476"/>
      <c r="F14" s="476"/>
      <c r="G14" s="476"/>
      <c r="H14" s="476"/>
      <c r="I14" s="476"/>
      <c r="J14" s="476"/>
      <c r="K14" s="476"/>
      <c r="L14" s="476"/>
      <c r="M14" s="477"/>
      <c r="N14" s="478" t="s">
        <v>303</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578</v>
      </c>
      <c r="C34" s="476"/>
      <c r="D34" s="476"/>
      <c r="E34" s="476"/>
      <c r="F34" s="476"/>
      <c r="G34" s="476"/>
      <c r="H34" s="476"/>
      <c r="I34" s="476"/>
      <c r="J34" s="476"/>
      <c r="K34" s="476"/>
      <c r="L34" s="476"/>
      <c r="M34" s="477"/>
      <c r="N34" s="478" t="s">
        <v>313</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318</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856</v>
      </c>
      <c r="C39" s="494"/>
      <c r="D39" s="494"/>
      <c r="E39" s="494"/>
      <c r="F39" s="494"/>
      <c r="G39" s="494"/>
      <c r="H39" s="494"/>
      <c r="I39" s="494"/>
      <c r="J39" s="494"/>
      <c r="K39" s="494"/>
      <c r="L39" s="494"/>
      <c r="M39" s="495"/>
      <c r="N39" s="496" t="s">
        <v>316</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4"/>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4"/>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4"/>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579</v>
      </c>
      <c r="C54" s="476"/>
      <c r="D54" s="476"/>
      <c r="E54" s="476"/>
      <c r="F54" s="476"/>
      <c r="G54" s="476"/>
      <c r="H54" s="476"/>
      <c r="I54" s="476"/>
      <c r="J54" s="476"/>
      <c r="K54" s="476"/>
      <c r="L54" s="476"/>
      <c r="M54" s="477"/>
      <c r="N54" s="478" t="s">
        <v>331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E1_ZBe!G14</f>
        <v>12</v>
      </c>
      <c r="H71" s="296"/>
      <c r="I71" s="297"/>
      <c r="J71" s="304"/>
      <c r="K71" s="288" t="s">
        <v>202</v>
      </c>
      <c r="L71" s="275" t="s">
        <v>122</v>
      </c>
      <c r="M71" s="276"/>
      <c r="N71" s="276"/>
      <c r="O71" s="276"/>
      <c r="P71" s="276"/>
      <c r="Q71" s="276"/>
      <c r="R71" s="276"/>
      <c r="S71" s="277"/>
    </row>
    <row r="72" spans="1:19" ht="15" customHeight="1" x14ac:dyDescent="0.25">
      <c r="A72" s="291"/>
      <c r="B72" s="311" t="s">
        <v>123</v>
      </c>
      <c r="C72" s="312"/>
      <c r="D72" s="312"/>
      <c r="E72" s="312"/>
      <c r="F72" s="313"/>
      <c r="G72" s="282">
        <f>SUM(G73:I83)</f>
        <v>12</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6</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5</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E1_ZBe!H14</f>
        <v>0</v>
      </c>
      <c r="H75" s="306"/>
      <c r="I75" s="307"/>
      <c r="J75" s="304"/>
      <c r="K75" s="289"/>
      <c r="L75" s="505"/>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132</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160</v>
      </c>
      <c r="M81" s="506"/>
      <c r="N81" s="506"/>
      <c r="O81" s="506"/>
      <c r="P81" s="506"/>
      <c r="Q81" s="506"/>
      <c r="R81" s="506"/>
      <c r="S81" s="507"/>
    </row>
    <row r="82" spans="1:19" ht="15" customHeight="1" x14ac:dyDescent="0.25">
      <c r="A82" s="291"/>
      <c r="B82" s="298" t="s">
        <v>134</v>
      </c>
      <c r="C82" s="299"/>
      <c r="D82" s="299"/>
      <c r="E82" s="299"/>
      <c r="F82" s="300"/>
      <c r="G82" s="305">
        <v>1</v>
      </c>
      <c r="H82" s="306"/>
      <c r="I82" s="307"/>
      <c r="J82" s="304"/>
      <c r="K82" s="289"/>
      <c r="L82" s="505" t="s">
        <v>163</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171</v>
      </c>
      <c r="M83" s="506"/>
      <c r="N83" s="506"/>
      <c r="O83" s="506"/>
      <c r="P83" s="506"/>
      <c r="Q83" s="506"/>
      <c r="R83" s="506"/>
      <c r="S83" s="507"/>
    </row>
    <row r="84" spans="1:19" ht="15" customHeight="1" x14ac:dyDescent="0.25">
      <c r="A84" s="291"/>
      <c r="B84" s="272" t="s">
        <v>136</v>
      </c>
      <c r="C84" s="273"/>
      <c r="D84" s="273"/>
      <c r="E84" s="273"/>
      <c r="F84" s="274"/>
      <c r="G84" s="295">
        <f>E1_ZBe!J14</f>
        <v>38</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50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E1_ZBe!E14</f>
        <v>zaliczenie</v>
      </c>
      <c r="G88" s="338"/>
      <c r="H88" s="338"/>
      <c r="I88" s="339"/>
      <c r="J88" s="340"/>
      <c r="K88" s="344" t="s">
        <v>139</v>
      </c>
      <c r="L88" s="341" t="s">
        <v>140</v>
      </c>
      <c r="M88" s="342"/>
      <c r="N88" s="342"/>
      <c r="O88" s="342"/>
      <c r="P88" s="342"/>
      <c r="Q88" s="342"/>
      <c r="R88" s="342"/>
      <c r="S88" s="343"/>
    </row>
    <row r="89" spans="1:19" ht="15" customHeight="1" x14ac:dyDescent="0.25">
      <c r="A89" s="336"/>
      <c r="B89" s="322" t="s">
        <v>141</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162</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152</v>
      </c>
      <c r="C91" s="509"/>
      <c r="D91" s="509"/>
      <c r="E91" s="510"/>
      <c r="F91" s="511">
        <v>50</v>
      </c>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146</v>
      </c>
      <c r="C97" s="332"/>
      <c r="D97" s="332"/>
      <c r="E97" s="332"/>
      <c r="F97" s="332"/>
      <c r="G97" s="332"/>
      <c r="H97" s="332"/>
      <c r="I97" s="332"/>
      <c r="J97" s="332"/>
      <c r="K97" s="332"/>
      <c r="L97" s="332"/>
      <c r="M97" s="332"/>
      <c r="N97" s="332"/>
      <c r="O97" s="332"/>
      <c r="P97" s="332"/>
      <c r="Q97" s="332"/>
      <c r="R97" s="332"/>
      <c r="S97" s="333"/>
    </row>
    <row r="98" spans="1:19" ht="92.25" customHeight="1" x14ac:dyDescent="0.25">
      <c r="A98" s="329"/>
      <c r="B98" s="514" t="s">
        <v>457</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102" customHeight="1" x14ac:dyDescent="0.25">
      <c r="A100" s="329"/>
      <c r="B100" s="514" t="s">
        <v>451</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52.5" customHeight="1" x14ac:dyDescent="0.25">
      <c r="A102" s="329"/>
      <c r="B102" s="514" t="s">
        <v>452</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Q943wgCO1bi+Wyj4xXtToTpKuZC1aDYDGvzUvm4AUCboJzm/YseW1RGyWrtZaYrrr+Tnq4qXWaiebLr3VCk+Og==" saltValue="ZfAEM7C9OiQ631bGWDP+gg=="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B13:M1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1" xr:uid="{E5D36723-2A3F-4B88-84F5-B6D76FC6842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E1_ZBe!B75</f>
        <v>Moduł E1/16</v>
      </c>
      <c r="B3" s="314"/>
      <c r="C3" s="314"/>
      <c r="D3" s="318" t="str">
        <f>E1_ZBe!C75</f>
        <v>Moduł aktywności praktycznej (2) ZB</v>
      </c>
      <c r="E3" s="319"/>
      <c r="F3" s="319"/>
      <c r="G3" s="319"/>
      <c r="H3" s="319"/>
      <c r="I3" s="320"/>
      <c r="J3" s="3"/>
      <c r="K3" s="3"/>
      <c r="L3" s="4"/>
      <c r="M3" s="4"/>
      <c r="N3" s="4"/>
      <c r="O3" s="4"/>
      <c r="P3" s="4"/>
      <c r="Q3" s="4"/>
      <c r="R3" s="4"/>
    </row>
    <row r="4" spans="1:19" ht="18.75" thickBot="1" x14ac:dyDescent="0.3">
      <c r="A4" s="346" t="s">
        <v>110</v>
      </c>
      <c r="B4" s="346"/>
      <c r="C4" s="346"/>
      <c r="D4" s="315" t="str">
        <f>E1_ZBe!B76</f>
        <v>Kurs 16.1.</v>
      </c>
      <c r="E4" s="316"/>
      <c r="F4" s="316"/>
      <c r="G4" s="316"/>
      <c r="H4" s="316"/>
      <c r="I4" s="317"/>
      <c r="J4" s="3"/>
      <c r="K4" s="3"/>
      <c r="L4" s="4"/>
      <c r="M4" s="4"/>
      <c r="N4" s="4"/>
      <c r="O4" s="4"/>
      <c r="P4" s="4"/>
      <c r="Q4" s="4"/>
      <c r="R4" s="4"/>
    </row>
    <row r="5" spans="1:19" ht="23.25" thickBot="1" x14ac:dyDescent="0.3">
      <c r="A5" s="347" t="s">
        <v>111</v>
      </c>
      <c r="B5" s="347"/>
      <c r="C5" s="347"/>
      <c r="D5" s="348" t="str">
        <f>E1_ZBe!C76</f>
        <v>Praktyka zawodowa</v>
      </c>
      <c r="E5" s="348"/>
      <c r="F5" s="348"/>
      <c r="G5" s="348"/>
      <c r="H5" s="348"/>
      <c r="I5" s="348"/>
      <c r="J5" s="348"/>
      <c r="K5" s="348"/>
      <c r="L5" s="349" t="s">
        <v>94</v>
      </c>
      <c r="M5" s="349"/>
      <c r="N5" s="44">
        <f>E1_ZBe!D76</f>
        <v>29</v>
      </c>
      <c r="O5" s="349" t="s">
        <v>95</v>
      </c>
      <c r="P5" s="349"/>
      <c r="Q5" s="375" t="str">
        <f>E1_ZBe!F75</f>
        <v>dr R. Nowak-Lewandowska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(15)'!G6</f>
        <v>III</v>
      </c>
      <c r="H7" s="170" t="s">
        <v>99</v>
      </c>
      <c r="I7" s="40">
        <f>'M (15)'!I6</f>
        <v>6</v>
      </c>
      <c r="J7" s="253" t="s">
        <v>383</v>
      </c>
      <c r="K7" s="254"/>
      <c r="L7" s="456" t="s">
        <v>100</v>
      </c>
      <c r="M7" s="457"/>
      <c r="N7" s="7" t="s">
        <v>101</v>
      </c>
      <c r="O7" s="375" t="s">
        <v>102</v>
      </c>
      <c r="P7" s="375"/>
      <c r="Q7" s="356" t="s">
        <v>103</v>
      </c>
      <c r="R7" s="356"/>
      <c r="S7" s="45">
        <f>E1_ZBe!G76</f>
        <v>725</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807</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766</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295</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304</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t="s">
        <v>298</v>
      </c>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767</v>
      </c>
      <c r="C24" s="494"/>
      <c r="D24" s="494"/>
      <c r="E24" s="494"/>
      <c r="F24" s="494"/>
      <c r="G24" s="494"/>
      <c r="H24" s="494"/>
      <c r="I24" s="494"/>
      <c r="J24" s="494"/>
      <c r="K24" s="494"/>
      <c r="L24" s="494"/>
      <c r="M24" s="495"/>
      <c r="N24" s="496" t="s">
        <v>297</v>
      </c>
      <c r="O24" s="497"/>
      <c r="P24" s="497"/>
      <c r="Q24" s="497"/>
      <c r="R24" s="497"/>
      <c r="S24" s="498"/>
    </row>
    <row r="25" spans="1:19" ht="15" customHeight="1" x14ac:dyDescent="0.25">
      <c r="A25" s="291"/>
      <c r="B25" s="481"/>
      <c r="C25" s="482"/>
      <c r="D25" s="482"/>
      <c r="E25" s="482"/>
      <c r="F25" s="482"/>
      <c r="G25" s="482"/>
      <c r="H25" s="482"/>
      <c r="I25" s="482"/>
      <c r="J25" s="482"/>
      <c r="K25" s="482"/>
      <c r="L25" s="482"/>
      <c r="M25" s="483"/>
      <c r="N25" s="484" t="s">
        <v>302</v>
      </c>
      <c r="O25" s="485"/>
      <c r="P25" s="485"/>
      <c r="Q25" s="485"/>
      <c r="R25" s="485"/>
      <c r="S25" s="486"/>
    </row>
    <row r="26" spans="1:19" ht="15"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768</v>
      </c>
      <c r="C29" s="494"/>
      <c r="D29" s="494"/>
      <c r="E29" s="494"/>
      <c r="F29" s="494"/>
      <c r="G29" s="494"/>
      <c r="H29" s="494"/>
      <c r="I29" s="494"/>
      <c r="J29" s="494"/>
      <c r="K29" s="494"/>
      <c r="L29" s="494"/>
      <c r="M29" s="495"/>
      <c r="N29" s="496" t="s">
        <v>302</v>
      </c>
      <c r="O29" s="497"/>
      <c r="P29" s="497"/>
      <c r="Q29" s="497"/>
      <c r="R29" s="497"/>
      <c r="S29" s="498"/>
    </row>
    <row r="30" spans="1:19" ht="15"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808</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311</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t="s">
        <v>317</v>
      </c>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809</v>
      </c>
      <c r="C39" s="494"/>
      <c r="D39" s="494"/>
      <c r="E39" s="494"/>
      <c r="F39" s="494"/>
      <c r="G39" s="494"/>
      <c r="H39" s="494"/>
      <c r="I39" s="494"/>
      <c r="J39" s="494"/>
      <c r="K39" s="494"/>
      <c r="L39" s="494"/>
      <c r="M39" s="495"/>
      <c r="N39" s="496" t="s">
        <v>312</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t="s">
        <v>319</v>
      </c>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810</v>
      </c>
      <c r="C44" s="494"/>
      <c r="D44" s="494"/>
      <c r="E44" s="494"/>
      <c r="F44" s="494"/>
      <c r="G44" s="494"/>
      <c r="H44" s="494"/>
      <c r="I44" s="494"/>
      <c r="J44" s="494"/>
      <c r="K44" s="494"/>
      <c r="L44" s="494"/>
      <c r="M44" s="495"/>
      <c r="N44" s="496" t="s">
        <v>307</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313</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4"/>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4"/>
      <c r="B49" s="493" t="s">
        <v>769</v>
      </c>
      <c r="C49" s="494"/>
      <c r="D49" s="494"/>
      <c r="E49" s="494"/>
      <c r="F49" s="494"/>
      <c r="G49" s="494"/>
      <c r="H49" s="494"/>
      <c r="I49" s="494"/>
      <c r="J49" s="494"/>
      <c r="K49" s="494"/>
      <c r="L49" s="494"/>
      <c r="M49" s="495"/>
      <c r="N49" s="496" t="s">
        <v>309</v>
      </c>
      <c r="O49" s="497"/>
      <c r="P49" s="497"/>
      <c r="Q49" s="497"/>
      <c r="R49" s="497"/>
      <c r="S49" s="498"/>
    </row>
    <row r="50" spans="1:19" ht="15" customHeight="1" x14ac:dyDescent="0.25">
      <c r="A50" s="354"/>
      <c r="B50" s="481"/>
      <c r="C50" s="482"/>
      <c r="D50" s="482"/>
      <c r="E50" s="482"/>
      <c r="F50" s="482"/>
      <c r="G50" s="482"/>
      <c r="H50" s="482"/>
      <c r="I50" s="482"/>
      <c r="J50" s="482"/>
      <c r="K50" s="482"/>
      <c r="L50" s="482"/>
      <c r="M50" s="483"/>
      <c r="N50" s="484" t="s">
        <v>315</v>
      </c>
      <c r="O50" s="485"/>
      <c r="P50" s="485"/>
      <c r="Q50" s="485"/>
      <c r="R50" s="485"/>
      <c r="S50" s="486"/>
    </row>
    <row r="51" spans="1:19" ht="15"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79" t="s">
        <v>118</v>
      </c>
      <c r="B54" s="481" t="s">
        <v>867</v>
      </c>
      <c r="C54" s="482"/>
      <c r="D54" s="482"/>
      <c r="E54" s="482"/>
      <c r="F54" s="482"/>
      <c r="G54" s="482"/>
      <c r="H54" s="482"/>
      <c r="I54" s="482"/>
      <c r="J54" s="482"/>
      <c r="K54" s="482"/>
      <c r="L54" s="482"/>
      <c r="M54" s="483"/>
      <c r="N54" s="478" t="s">
        <v>321</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330</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t="s">
        <v>770</v>
      </c>
      <c r="C59" s="494"/>
      <c r="D59" s="494"/>
      <c r="E59" s="494"/>
      <c r="F59" s="494"/>
      <c r="G59" s="494"/>
      <c r="H59" s="494"/>
      <c r="I59" s="494"/>
      <c r="J59" s="494"/>
      <c r="K59" s="494"/>
      <c r="L59" s="494"/>
      <c r="M59" s="495"/>
      <c r="N59" s="496" t="s">
        <v>327</v>
      </c>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1"/>
      <c r="B64" s="493" t="s">
        <v>771</v>
      </c>
      <c r="C64" s="494"/>
      <c r="D64" s="494"/>
      <c r="E64" s="494"/>
      <c r="F64" s="494"/>
      <c r="G64" s="494"/>
      <c r="H64" s="494"/>
      <c r="I64" s="494"/>
      <c r="J64" s="494"/>
      <c r="K64" s="494"/>
      <c r="L64" s="494"/>
      <c r="M64" s="495"/>
      <c r="N64" s="496" t="s">
        <v>322</v>
      </c>
      <c r="O64" s="497"/>
      <c r="P64" s="497"/>
      <c r="Q64" s="497"/>
      <c r="R64" s="497"/>
      <c r="S64" s="498"/>
    </row>
    <row r="65" spans="1:19" ht="15" customHeight="1" x14ac:dyDescent="0.25">
      <c r="A65" s="291"/>
      <c r="B65" s="481"/>
      <c r="C65" s="482"/>
      <c r="D65" s="482"/>
      <c r="E65" s="482"/>
      <c r="F65" s="482"/>
      <c r="G65" s="482"/>
      <c r="H65" s="482"/>
      <c r="I65" s="482"/>
      <c r="J65" s="482"/>
      <c r="K65" s="482"/>
      <c r="L65" s="482"/>
      <c r="M65" s="483"/>
      <c r="N65" s="484" t="s">
        <v>331</v>
      </c>
      <c r="O65" s="485"/>
      <c r="P65" s="485"/>
      <c r="Q65" s="485"/>
      <c r="R65" s="485"/>
      <c r="S65" s="486"/>
    </row>
    <row r="66" spans="1:19" ht="15"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1"/>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6"/>
      <c r="B69" s="377"/>
      <c r="C69" s="377"/>
      <c r="D69" s="377"/>
      <c r="E69" s="377"/>
      <c r="F69" s="377"/>
      <c r="G69" s="377"/>
      <c r="H69" s="377"/>
      <c r="I69" s="377"/>
      <c r="J69" s="377"/>
      <c r="K69" s="377"/>
      <c r="L69" s="377"/>
      <c r="M69" s="377"/>
      <c r="N69" s="377"/>
      <c r="O69" s="377"/>
      <c r="P69" s="377"/>
      <c r="Q69" s="377"/>
      <c r="R69" s="377"/>
      <c r="S69" s="378"/>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E1_ZBe!G76</f>
        <v>725</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725</v>
      </c>
      <c r="H72" s="283"/>
      <c r="I72" s="284"/>
      <c r="J72" s="304"/>
      <c r="K72" s="289"/>
      <c r="L72" s="505" t="s">
        <v>151</v>
      </c>
      <c r="M72" s="506"/>
      <c r="N72" s="506"/>
      <c r="O72" s="506"/>
      <c r="P72" s="506"/>
      <c r="Q72" s="506"/>
      <c r="R72" s="506"/>
      <c r="S72" s="507"/>
    </row>
    <row r="73" spans="1:19" ht="15" customHeight="1" x14ac:dyDescent="0.25">
      <c r="A73" s="291"/>
      <c r="B73" s="298" t="s">
        <v>124</v>
      </c>
      <c r="C73" s="299"/>
      <c r="D73" s="299"/>
      <c r="E73" s="299"/>
      <c r="F73" s="300"/>
      <c r="G73" s="305"/>
      <c r="H73" s="306"/>
      <c r="I73" s="307"/>
      <c r="J73" s="304"/>
      <c r="K73" s="289"/>
      <c r="L73" s="505" t="s">
        <v>158</v>
      </c>
      <c r="M73" s="506"/>
      <c r="N73" s="506"/>
      <c r="O73" s="506"/>
      <c r="P73" s="506"/>
      <c r="Q73" s="506"/>
      <c r="R73" s="506"/>
      <c r="S73" s="507"/>
    </row>
    <row r="74" spans="1:19" ht="15" customHeight="1" x14ac:dyDescent="0.25">
      <c r="A74" s="291"/>
      <c r="B74" s="298" t="s">
        <v>125</v>
      </c>
      <c r="C74" s="299"/>
      <c r="D74" s="299"/>
      <c r="E74" s="299"/>
      <c r="F74" s="300"/>
      <c r="G74" s="305"/>
      <c r="H74" s="306"/>
      <c r="I74" s="307"/>
      <c r="J74" s="304"/>
      <c r="K74" s="289"/>
      <c r="L74" s="505" t="s">
        <v>169</v>
      </c>
      <c r="M74" s="506"/>
      <c r="N74" s="506"/>
      <c r="O74" s="506"/>
      <c r="P74" s="506"/>
      <c r="Q74" s="506"/>
      <c r="R74" s="506"/>
      <c r="S74" s="507"/>
    </row>
    <row r="75" spans="1:19" ht="15" customHeight="1" x14ac:dyDescent="0.25">
      <c r="A75" s="291"/>
      <c r="B75" s="298" t="s">
        <v>126</v>
      </c>
      <c r="C75" s="299"/>
      <c r="D75" s="299"/>
      <c r="E75" s="299"/>
      <c r="F75" s="300"/>
      <c r="G75" s="305">
        <f>E1_ZBe!H76</f>
        <v>0</v>
      </c>
      <c r="H75" s="306"/>
      <c r="I75" s="307"/>
      <c r="J75" s="304"/>
      <c r="K75" s="289"/>
      <c r="L75" s="505" t="s">
        <v>185</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v>725</v>
      </c>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344</v>
      </c>
      <c r="M81" s="506"/>
      <c r="N81" s="506"/>
      <c r="O81" s="506"/>
      <c r="P81" s="506"/>
      <c r="Q81" s="506"/>
      <c r="R81" s="506"/>
      <c r="S81" s="507"/>
    </row>
    <row r="82" spans="1:19" ht="15" customHeight="1" x14ac:dyDescent="0.25">
      <c r="A82" s="291"/>
      <c r="B82" s="298" t="s">
        <v>134</v>
      </c>
      <c r="C82" s="299"/>
      <c r="D82" s="299"/>
      <c r="E82" s="299"/>
      <c r="F82" s="300"/>
      <c r="G82" s="305"/>
      <c r="H82" s="306"/>
      <c r="I82" s="307"/>
      <c r="J82" s="304"/>
      <c r="K82" s="289"/>
      <c r="L82" s="505"/>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c r="M83" s="506"/>
      <c r="N83" s="506"/>
      <c r="O83" s="506"/>
      <c r="P83" s="506"/>
      <c r="Q83" s="506"/>
      <c r="R83" s="506"/>
      <c r="S83" s="507"/>
    </row>
    <row r="84" spans="1:19" ht="15" customHeight="1" x14ac:dyDescent="0.25">
      <c r="A84" s="291"/>
      <c r="B84" s="272" t="s">
        <v>136</v>
      </c>
      <c r="C84" s="273"/>
      <c r="D84" s="273"/>
      <c r="E84" s="273"/>
      <c r="F84" s="274"/>
      <c r="G84" s="295">
        <f>E1_ZBe!J76</f>
        <v>0</v>
      </c>
      <c r="H84" s="296"/>
      <c r="I84" s="297"/>
      <c r="J84" s="304"/>
      <c r="K84" s="289"/>
      <c r="L84" s="505"/>
      <c r="M84" s="506"/>
      <c r="N84" s="506"/>
      <c r="O84" s="506"/>
      <c r="P84" s="506"/>
      <c r="Q84" s="506"/>
      <c r="R84" s="506"/>
      <c r="S84" s="507"/>
    </row>
    <row r="85" spans="1:19" ht="15" customHeight="1" x14ac:dyDescent="0.25">
      <c r="A85" s="291"/>
      <c r="B85" s="292" t="s">
        <v>205</v>
      </c>
      <c r="C85" s="293"/>
      <c r="D85" s="293"/>
      <c r="E85" s="293"/>
      <c r="F85" s="294"/>
      <c r="G85" s="282">
        <f>SUM(G84,G71)</f>
        <v>725</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E1_ZBe!E76</f>
        <v>zal. bez oceny</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179</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201" customHeight="1" x14ac:dyDescent="0.25">
      <c r="A98" s="329"/>
      <c r="B98" s="514" t="s">
        <v>554</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39.950000000000003" customHeight="1" x14ac:dyDescent="0.25">
      <c r="A100" s="329"/>
      <c r="B100" s="514" t="s">
        <v>412</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30" customHeight="1" x14ac:dyDescent="0.25">
      <c r="A102" s="329"/>
      <c r="B102" s="514"/>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qLf2W9Hd9XPveXF7xRHPWi53V9o+/w7DuPSKnPpiOeU1Fy8yr/xyj0NJ2quIhrofHkHGYDsD7KDGzDUaqn3DrA==" saltValue="0AXSChZARpZDP+OXb5UmT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1" xr:uid="{907AF21F-6AD0-4D00-9507-CA4BDB1E2C5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5" customWidth="1"/>
    <col min="2" max="2" width="61.7109375" style="5" customWidth="1"/>
    <col min="3" max="3" width="53.42578125" style="5" customWidth="1"/>
    <col min="4" max="4" width="9.28515625" style="5"/>
    <col min="5" max="5" width="44.7109375" style="5" customWidth="1"/>
    <col min="6" max="6" width="9.28515625" style="5"/>
    <col min="7" max="7" width="35.28515625" style="5" customWidth="1"/>
    <col min="8" max="8" width="9.28515625" style="5"/>
    <col min="9" max="9" width="16.7109375" style="5" customWidth="1"/>
    <col min="10" max="10" width="9.28515625" style="5"/>
    <col min="11" max="11" width="42.28515625" style="13" customWidth="1"/>
    <col min="12" max="12" width="9.28515625" style="5"/>
    <col min="13" max="13" width="35.7109375" style="5" customWidth="1"/>
    <col min="14" max="16384" width="9.28515625" style="5"/>
  </cols>
  <sheetData>
    <row r="1" spans="1:16" ht="33" customHeight="1" thickBot="1" x14ac:dyDescent="0.3">
      <c r="A1" s="24" t="s">
        <v>338</v>
      </c>
      <c r="B1" s="24" t="s">
        <v>339</v>
      </c>
      <c r="C1" s="24" t="s">
        <v>340</v>
      </c>
      <c r="E1" s="24" t="s">
        <v>204</v>
      </c>
      <c r="G1" s="24" t="s">
        <v>206</v>
      </c>
      <c r="I1" s="24" t="s">
        <v>228</v>
      </c>
      <c r="K1" s="24" t="s">
        <v>229</v>
      </c>
      <c r="P1" s="5" t="s">
        <v>343</v>
      </c>
    </row>
    <row r="2" spans="1:16" ht="30" customHeight="1" thickBot="1" x14ac:dyDescent="0.3">
      <c r="A2" s="17" t="s">
        <v>116</v>
      </c>
      <c r="B2" s="17" t="s">
        <v>117</v>
      </c>
      <c r="C2" s="17" t="s">
        <v>118</v>
      </c>
      <c r="E2" s="28" t="s">
        <v>124</v>
      </c>
      <c r="G2" s="12" t="s">
        <v>149</v>
      </c>
      <c r="I2" s="28" t="s">
        <v>100</v>
      </c>
      <c r="K2" s="29" t="s">
        <v>150</v>
      </c>
      <c r="M2" s="12" t="s">
        <v>149</v>
      </c>
    </row>
    <row r="3" spans="1:16" ht="79.5" thickBot="1" x14ac:dyDescent="0.3">
      <c r="A3" s="15" t="s">
        <v>252</v>
      </c>
      <c r="B3" s="14" t="s">
        <v>269</v>
      </c>
      <c r="C3" s="14" t="s">
        <v>282</v>
      </c>
      <c r="E3" s="28" t="s">
        <v>151</v>
      </c>
      <c r="G3" s="12" t="s">
        <v>152</v>
      </c>
      <c r="I3" s="28" t="s">
        <v>153</v>
      </c>
      <c r="K3" s="29" t="s">
        <v>154</v>
      </c>
      <c r="M3" s="12" t="s">
        <v>152</v>
      </c>
    </row>
    <row r="4" spans="1:16" ht="63.75" thickBot="1" x14ac:dyDescent="0.3">
      <c r="A4" s="16" t="s">
        <v>253</v>
      </c>
      <c r="B4" s="14" t="s">
        <v>270</v>
      </c>
      <c r="C4" s="14" t="s">
        <v>283</v>
      </c>
      <c r="E4" s="28" t="s">
        <v>155</v>
      </c>
      <c r="G4" s="12" t="s">
        <v>197</v>
      </c>
      <c r="I4" s="28" t="s">
        <v>156</v>
      </c>
      <c r="K4" s="29" t="s">
        <v>157</v>
      </c>
      <c r="M4" s="12" t="s">
        <v>197</v>
      </c>
    </row>
    <row r="5" spans="1:16" ht="63.75" thickBot="1" x14ac:dyDescent="0.3">
      <c r="A5" s="16" t="s">
        <v>254</v>
      </c>
      <c r="B5" s="14" t="s">
        <v>271</v>
      </c>
      <c r="C5" s="14" t="s">
        <v>284</v>
      </c>
      <c r="E5" s="31" t="s">
        <v>158</v>
      </c>
      <c r="G5" s="12" t="s">
        <v>159</v>
      </c>
      <c r="K5" s="30" t="s">
        <v>160</v>
      </c>
      <c r="M5" s="12" t="s">
        <v>159</v>
      </c>
    </row>
    <row r="6" spans="1:16" ht="48" thickBot="1" x14ac:dyDescent="0.3">
      <c r="A6" s="16" t="s">
        <v>255</v>
      </c>
      <c r="B6" s="14" t="s">
        <v>272</v>
      </c>
      <c r="C6" s="14" t="s">
        <v>285</v>
      </c>
      <c r="E6" s="31" t="s">
        <v>161</v>
      </c>
      <c r="G6" s="12" t="s">
        <v>162</v>
      </c>
      <c r="K6" s="30" t="s">
        <v>163</v>
      </c>
      <c r="M6" s="12" t="s">
        <v>162</v>
      </c>
    </row>
    <row r="7" spans="1:16" ht="63.75" thickBot="1" x14ac:dyDescent="0.3">
      <c r="A7" s="16" t="s">
        <v>256</v>
      </c>
      <c r="B7" s="14" t="s">
        <v>273</v>
      </c>
      <c r="C7" s="14" t="s">
        <v>286</v>
      </c>
      <c r="E7" s="31" t="s">
        <v>164</v>
      </c>
      <c r="G7" s="12" t="s">
        <v>165</v>
      </c>
      <c r="K7" s="30" t="s">
        <v>342</v>
      </c>
      <c r="M7" s="12" t="s">
        <v>165</v>
      </c>
    </row>
    <row r="8" spans="1:16" ht="63.75" thickBot="1" x14ac:dyDescent="0.3">
      <c r="A8" s="14" t="s">
        <v>257</v>
      </c>
      <c r="B8" s="14" t="s">
        <v>274</v>
      </c>
      <c r="C8" s="14" t="s">
        <v>287</v>
      </c>
      <c r="E8" s="31" t="s">
        <v>165</v>
      </c>
      <c r="G8" s="12" t="s">
        <v>196</v>
      </c>
      <c r="K8" s="30" t="s">
        <v>166</v>
      </c>
      <c r="M8" s="12" t="s">
        <v>196</v>
      </c>
    </row>
    <row r="9" spans="1:16" ht="63.75" thickBot="1" x14ac:dyDescent="0.3">
      <c r="A9" s="14" t="s">
        <v>258</v>
      </c>
      <c r="B9" s="14" t="s">
        <v>275</v>
      </c>
      <c r="C9" s="14" t="s">
        <v>288</v>
      </c>
      <c r="E9" s="31" t="s">
        <v>167</v>
      </c>
      <c r="G9" s="12" t="s">
        <v>341</v>
      </c>
      <c r="K9" s="29" t="s">
        <v>168</v>
      </c>
      <c r="M9" s="12" t="s">
        <v>341</v>
      </c>
    </row>
    <row r="10" spans="1:16" ht="63.75" thickBot="1" x14ac:dyDescent="0.3">
      <c r="A10" s="14" t="s">
        <v>259</v>
      </c>
      <c r="B10" s="14" t="s">
        <v>276</v>
      </c>
      <c r="C10" s="14" t="s">
        <v>289</v>
      </c>
      <c r="E10" s="31" t="s">
        <v>169</v>
      </c>
      <c r="G10" s="12" t="s">
        <v>170</v>
      </c>
      <c r="K10" s="29" t="s">
        <v>171</v>
      </c>
      <c r="M10" s="12" t="s">
        <v>170</v>
      </c>
    </row>
    <row r="11" spans="1:16" ht="63.75" thickBot="1" x14ac:dyDescent="0.3">
      <c r="A11" s="14" t="s">
        <v>260</v>
      </c>
      <c r="B11" s="14" t="s">
        <v>277</v>
      </c>
      <c r="E11" s="31" t="s">
        <v>172</v>
      </c>
      <c r="G11" s="12" t="s">
        <v>173</v>
      </c>
      <c r="K11" s="29" t="s">
        <v>174</v>
      </c>
      <c r="M11" s="12" t="s">
        <v>173</v>
      </c>
    </row>
    <row r="12" spans="1:16" ht="63.75" thickBot="1" x14ac:dyDescent="0.3">
      <c r="A12" s="14" t="s">
        <v>261</v>
      </c>
      <c r="B12" s="14" t="s">
        <v>278</v>
      </c>
      <c r="E12" s="31" t="s">
        <v>175</v>
      </c>
      <c r="G12" s="12" t="s">
        <v>176</v>
      </c>
      <c r="K12" s="29" t="s">
        <v>177</v>
      </c>
      <c r="M12" s="12" t="s">
        <v>176</v>
      </c>
    </row>
    <row r="13" spans="1:16" ht="48" thickBot="1" x14ac:dyDescent="0.3">
      <c r="A13" s="14" t="s">
        <v>262</v>
      </c>
      <c r="B13" s="14" t="s">
        <v>279</v>
      </c>
      <c r="E13" s="31" t="s">
        <v>178</v>
      </c>
      <c r="G13" s="12" t="s">
        <v>179</v>
      </c>
      <c r="K13" s="13" t="s">
        <v>344</v>
      </c>
      <c r="M13" s="12" t="s">
        <v>179</v>
      </c>
    </row>
    <row r="14" spans="1:16" ht="63.75" thickBot="1" x14ac:dyDescent="0.3">
      <c r="A14" s="14" t="s">
        <v>263</v>
      </c>
      <c r="B14" s="14" t="s">
        <v>280</v>
      </c>
      <c r="E14" s="31" t="s">
        <v>177</v>
      </c>
    </row>
    <row r="15" spans="1:16" ht="79.5" thickBot="1" x14ac:dyDescent="0.3">
      <c r="A15" s="14" t="s">
        <v>264</v>
      </c>
      <c r="B15" s="14" t="s">
        <v>281</v>
      </c>
      <c r="E15" s="31" t="s">
        <v>180</v>
      </c>
      <c r="G15" s="18"/>
      <c r="H15" s="18"/>
      <c r="I15" s="18"/>
      <c r="J15" s="18"/>
      <c r="K15" s="19"/>
      <c r="L15" s="18"/>
      <c r="M15" s="18"/>
    </row>
    <row r="16" spans="1:16" ht="48" thickBot="1" x14ac:dyDescent="0.3">
      <c r="A16" s="14" t="s">
        <v>265</v>
      </c>
      <c r="E16" s="31" t="s">
        <v>181</v>
      </c>
    </row>
    <row r="17" spans="1:5" ht="16.5" thickBot="1" x14ac:dyDescent="0.3">
      <c r="A17" s="14" t="s">
        <v>266</v>
      </c>
      <c r="E17" s="31" t="s">
        <v>182</v>
      </c>
    </row>
    <row r="18" spans="1:5" ht="63.75" thickBot="1" x14ac:dyDescent="0.3">
      <c r="A18" s="14" t="s">
        <v>267</v>
      </c>
      <c r="E18" s="31" t="s">
        <v>183</v>
      </c>
    </row>
    <row r="19" spans="1:5" ht="48" thickBot="1" x14ac:dyDescent="0.3">
      <c r="A19" s="14" t="s">
        <v>268</v>
      </c>
      <c r="E19" s="31" t="s">
        <v>184</v>
      </c>
    </row>
    <row r="20" spans="1:5" x14ac:dyDescent="0.25">
      <c r="E20" s="31" t="s">
        <v>185</v>
      </c>
    </row>
    <row r="22" spans="1:5" ht="33" customHeight="1" thickBot="1" x14ac:dyDescent="0.3">
      <c r="A22" s="24" t="s">
        <v>335</v>
      </c>
      <c r="B22" s="24" t="s">
        <v>337</v>
      </c>
      <c r="C22" s="24" t="s">
        <v>336</v>
      </c>
    </row>
    <row r="23" spans="1:5" ht="30" customHeight="1" thickBot="1" x14ac:dyDescent="0.3">
      <c r="A23" s="17" t="s">
        <v>116</v>
      </c>
      <c r="B23" s="17" t="s">
        <v>117</v>
      </c>
      <c r="C23" s="17" t="s">
        <v>118</v>
      </c>
    </row>
    <row r="24" spans="1:5" ht="79.5" thickBot="1" x14ac:dyDescent="0.3">
      <c r="A24" s="15" t="s">
        <v>207</v>
      </c>
      <c r="B24" s="14" t="s">
        <v>223</v>
      </c>
      <c r="C24" s="14" t="s">
        <v>242</v>
      </c>
    </row>
    <row r="25" spans="1:5" ht="63.75" thickBot="1" x14ac:dyDescent="0.3">
      <c r="A25" s="16" t="s">
        <v>208</v>
      </c>
      <c r="B25" s="14" t="s">
        <v>224</v>
      </c>
      <c r="C25" s="14" t="s">
        <v>243</v>
      </c>
    </row>
    <row r="26" spans="1:5" ht="95.25" thickBot="1" x14ac:dyDescent="0.3">
      <c r="A26" s="16" t="s">
        <v>209</v>
      </c>
      <c r="B26" s="14" t="s">
        <v>225</v>
      </c>
      <c r="C26" s="14" t="s">
        <v>244</v>
      </c>
    </row>
    <row r="27" spans="1:5" ht="79.5" thickBot="1" x14ac:dyDescent="0.3">
      <c r="A27" s="16" t="s">
        <v>210</v>
      </c>
      <c r="B27" s="14" t="s">
        <v>226</v>
      </c>
      <c r="C27" s="14" t="s">
        <v>245</v>
      </c>
    </row>
    <row r="28" spans="1:5" ht="79.5" thickBot="1" x14ac:dyDescent="0.3">
      <c r="A28" s="16" t="s">
        <v>211</v>
      </c>
      <c r="B28" s="14" t="s">
        <v>227</v>
      </c>
      <c r="C28" s="14" t="s">
        <v>246</v>
      </c>
    </row>
    <row r="29" spans="1:5" ht="95.25" thickBot="1" x14ac:dyDescent="0.3">
      <c r="A29" s="14" t="s">
        <v>212</v>
      </c>
      <c r="B29" s="14" t="s">
        <v>230</v>
      </c>
      <c r="C29" s="14" t="s">
        <v>247</v>
      </c>
    </row>
    <row r="30" spans="1:5" ht="79.5" thickBot="1" x14ac:dyDescent="0.3">
      <c r="A30" s="14" t="s">
        <v>213</v>
      </c>
      <c r="B30" s="14" t="s">
        <v>231</v>
      </c>
      <c r="C30" s="14" t="s">
        <v>248</v>
      </c>
    </row>
    <row r="31" spans="1:5" ht="79.5" thickBot="1" x14ac:dyDescent="0.3">
      <c r="A31" s="14" t="s">
        <v>214</v>
      </c>
      <c r="B31" s="14" t="s">
        <v>232</v>
      </c>
      <c r="C31" s="14" t="s">
        <v>249</v>
      </c>
    </row>
    <row r="32" spans="1:5" ht="79.5" thickBot="1" x14ac:dyDescent="0.3">
      <c r="A32" s="14" t="s">
        <v>215</v>
      </c>
      <c r="B32" s="14" t="s">
        <v>233</v>
      </c>
      <c r="C32" s="14" t="s">
        <v>250</v>
      </c>
    </row>
    <row r="33" spans="1:3" ht="79.5" thickBot="1" x14ac:dyDescent="0.3">
      <c r="A33" s="14" t="s">
        <v>216</v>
      </c>
      <c r="B33" s="14" t="s">
        <v>234</v>
      </c>
      <c r="C33" s="14" t="s">
        <v>251</v>
      </c>
    </row>
    <row r="34" spans="1:3" ht="63.75" thickBot="1" x14ac:dyDescent="0.3">
      <c r="A34" s="14" t="s">
        <v>217</v>
      </c>
      <c r="B34" s="14" t="s">
        <v>235</v>
      </c>
    </row>
    <row r="35" spans="1:3" ht="79.5" thickBot="1" x14ac:dyDescent="0.3">
      <c r="A35" s="14" t="s">
        <v>218</v>
      </c>
      <c r="B35" s="14" t="s">
        <v>236</v>
      </c>
    </row>
    <row r="36" spans="1:3" ht="63.75" thickBot="1" x14ac:dyDescent="0.3">
      <c r="A36" s="14" t="s">
        <v>219</v>
      </c>
      <c r="B36" s="14" t="s">
        <v>237</v>
      </c>
    </row>
    <row r="37" spans="1:3" ht="63.75" thickBot="1" x14ac:dyDescent="0.3">
      <c r="A37" s="14" t="s">
        <v>220</v>
      </c>
      <c r="B37" s="14" t="s">
        <v>238</v>
      </c>
    </row>
    <row r="38" spans="1:3" ht="79.5" thickBot="1" x14ac:dyDescent="0.3">
      <c r="A38" s="14" t="s">
        <v>221</v>
      </c>
      <c r="B38" s="14" t="s">
        <v>239</v>
      </c>
    </row>
    <row r="39" spans="1:3" ht="79.5" thickBot="1" x14ac:dyDescent="0.3">
      <c r="A39" s="14" t="s">
        <v>222</v>
      </c>
      <c r="B39" s="14" t="s">
        <v>240</v>
      </c>
    </row>
    <row r="40" spans="1:3" ht="48" thickBot="1" x14ac:dyDescent="0.3">
      <c r="B40" s="14" t="s">
        <v>241</v>
      </c>
    </row>
    <row r="42" spans="1:3" ht="33" customHeight="1" thickBot="1" x14ac:dyDescent="0.3">
      <c r="A42" s="24" t="s">
        <v>332</v>
      </c>
      <c r="B42" s="24" t="s">
        <v>333</v>
      </c>
      <c r="C42" s="24" t="s">
        <v>334</v>
      </c>
    </row>
    <row r="43" spans="1:3" ht="30" customHeight="1" thickBot="1" x14ac:dyDescent="0.3">
      <c r="A43" s="17" t="s">
        <v>116</v>
      </c>
      <c r="B43" s="17" t="s">
        <v>117</v>
      </c>
      <c r="C43" s="17" t="s">
        <v>118</v>
      </c>
    </row>
    <row r="44" spans="1:3" ht="79.5" thickBot="1" x14ac:dyDescent="0.3">
      <c r="A44" s="15" t="s">
        <v>294</v>
      </c>
      <c r="B44" s="14" t="s">
        <v>307</v>
      </c>
      <c r="C44" s="14" t="s">
        <v>321</v>
      </c>
    </row>
    <row r="45" spans="1:3" ht="79.5" thickBot="1" x14ac:dyDescent="0.3">
      <c r="A45" s="15" t="s">
        <v>295</v>
      </c>
      <c r="B45" s="14" t="s">
        <v>308</v>
      </c>
      <c r="C45" s="14" t="s">
        <v>322</v>
      </c>
    </row>
    <row r="46" spans="1:3" ht="95.25" thickBot="1" x14ac:dyDescent="0.3">
      <c r="A46" s="15" t="s">
        <v>296</v>
      </c>
      <c r="B46" s="14" t="s">
        <v>309</v>
      </c>
      <c r="C46" s="14" t="s">
        <v>323</v>
      </c>
    </row>
    <row r="47" spans="1:3" ht="79.5" thickBot="1" x14ac:dyDescent="0.3">
      <c r="A47" s="15" t="s">
        <v>297</v>
      </c>
      <c r="B47" s="14" t="s">
        <v>310</v>
      </c>
      <c r="C47" s="14" t="s">
        <v>324</v>
      </c>
    </row>
    <row r="48" spans="1:3" ht="79.5" thickBot="1" x14ac:dyDescent="0.3">
      <c r="A48" s="15" t="s">
        <v>298</v>
      </c>
      <c r="B48" s="14" t="s">
        <v>311</v>
      </c>
      <c r="C48" s="14" t="s">
        <v>325</v>
      </c>
    </row>
    <row r="49" spans="1:3" ht="60.75" thickBot="1" x14ac:dyDescent="0.3">
      <c r="A49" s="15" t="s">
        <v>299</v>
      </c>
      <c r="B49" s="14" t="s">
        <v>312</v>
      </c>
      <c r="C49" s="14" t="s">
        <v>326</v>
      </c>
    </row>
    <row r="50" spans="1:3" ht="63.75" thickBot="1" x14ac:dyDescent="0.3">
      <c r="A50" s="15" t="s">
        <v>300</v>
      </c>
      <c r="B50" s="14" t="s">
        <v>313</v>
      </c>
      <c r="C50" s="14" t="s">
        <v>327</v>
      </c>
    </row>
    <row r="51" spans="1:3" ht="63.75" thickBot="1" x14ac:dyDescent="0.3">
      <c r="A51" s="15" t="s">
        <v>301</v>
      </c>
      <c r="B51" s="14" t="s">
        <v>314</v>
      </c>
      <c r="C51" s="14" t="s">
        <v>328</v>
      </c>
    </row>
    <row r="52" spans="1:3" ht="63.75" thickBot="1" x14ac:dyDescent="0.3">
      <c r="A52" s="15" t="s">
        <v>302</v>
      </c>
      <c r="B52" s="14" t="s">
        <v>315</v>
      </c>
      <c r="C52" s="14" t="s">
        <v>329</v>
      </c>
    </row>
    <row r="53" spans="1:3" ht="79.5" thickBot="1" x14ac:dyDescent="0.3">
      <c r="A53" s="15" t="s">
        <v>303</v>
      </c>
      <c r="B53" s="14" t="s">
        <v>316</v>
      </c>
      <c r="C53" s="14" t="s">
        <v>330</v>
      </c>
    </row>
    <row r="54" spans="1:3" ht="63.75" thickBot="1" x14ac:dyDescent="0.3">
      <c r="A54" s="15" t="s">
        <v>304</v>
      </c>
      <c r="B54" s="14" t="s">
        <v>317</v>
      </c>
      <c r="C54" s="14" t="s">
        <v>331</v>
      </c>
    </row>
    <row r="55" spans="1:3" ht="63.75" thickBot="1" x14ac:dyDescent="0.3">
      <c r="A55" s="15" t="s">
        <v>305</v>
      </c>
      <c r="B55" s="14" t="s">
        <v>318</v>
      </c>
    </row>
    <row r="56" spans="1:3" ht="63.75" thickBot="1" x14ac:dyDescent="0.3">
      <c r="A56" s="15" t="s">
        <v>306</v>
      </c>
      <c r="B56" s="14" t="s">
        <v>319</v>
      </c>
    </row>
    <row r="57" spans="1:3" ht="48" thickBot="1" x14ac:dyDescent="0.3">
      <c r="B57" s="14" t="s">
        <v>320</v>
      </c>
    </row>
  </sheetData>
  <sheetProtection algorithmName="SHA-512" hashValue="3qcIHhruMCOvJW5abfHV1Hk1xSv6mli3KJfntDY5r73+ZghvKOzUfLCvMGMGbu3jbzMu0n64Wk7YZXFbx/oaoA==" saltValue="9eSv/0jv+MgGWFK9rX5NEw=="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E1_ZBe!B10</f>
        <v>Moduł E1/1</v>
      </c>
      <c r="B3" s="314"/>
      <c r="C3" s="314"/>
      <c r="D3" s="318" t="str">
        <f>E1_ZBe!C10</f>
        <v>Biznes w działaniu</v>
      </c>
      <c r="E3" s="319"/>
      <c r="F3" s="319"/>
      <c r="G3" s="319"/>
      <c r="H3" s="319"/>
      <c r="I3" s="320"/>
      <c r="J3" s="3"/>
      <c r="K3" s="3"/>
      <c r="L3" s="4"/>
      <c r="M3" s="4"/>
      <c r="N3" s="4"/>
      <c r="O3" s="4"/>
      <c r="P3" s="4"/>
      <c r="Q3" s="4"/>
      <c r="R3" s="4"/>
    </row>
    <row r="4" spans="1:19" ht="18.75" thickBot="1" x14ac:dyDescent="0.3">
      <c r="A4" s="346" t="s">
        <v>110</v>
      </c>
      <c r="B4" s="346"/>
      <c r="C4" s="346"/>
      <c r="D4" s="315" t="str">
        <f>E1_ZBe!B15</f>
        <v>Kurs 1.5.</v>
      </c>
      <c r="E4" s="316"/>
      <c r="F4" s="316"/>
      <c r="G4" s="316"/>
      <c r="H4" s="316"/>
      <c r="I4" s="317"/>
      <c r="J4" s="3"/>
      <c r="K4" s="3"/>
      <c r="L4" s="4"/>
      <c r="M4" s="4"/>
      <c r="N4" s="4"/>
      <c r="O4" s="4"/>
      <c r="P4" s="4"/>
      <c r="Q4" s="4"/>
      <c r="R4" s="4"/>
    </row>
    <row r="5" spans="1:19" ht="23.25" thickBot="1" x14ac:dyDescent="0.3">
      <c r="A5" s="347" t="s">
        <v>111</v>
      </c>
      <c r="B5" s="347"/>
      <c r="C5" s="347"/>
      <c r="D5" s="348" t="str">
        <f>E1_ZBe!C15</f>
        <v>Prawo w biznesie</v>
      </c>
      <c r="E5" s="348"/>
      <c r="F5" s="348"/>
      <c r="G5" s="348"/>
      <c r="H5" s="348"/>
      <c r="I5" s="348"/>
      <c r="J5" s="348"/>
      <c r="K5" s="348"/>
      <c r="L5" s="349" t="s">
        <v>94</v>
      </c>
      <c r="M5" s="349"/>
      <c r="N5" s="44">
        <f>E1_ZBe!D15</f>
        <v>4</v>
      </c>
      <c r="O5" s="349" t="s">
        <v>95</v>
      </c>
      <c r="P5" s="349"/>
      <c r="Q5" s="350" t="str">
        <f>E1_ZBe!F10</f>
        <v>prof. A. Zelek</v>
      </c>
      <c r="R5" s="350"/>
      <c r="S5" s="350"/>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(1)'!G6</f>
        <v>I</v>
      </c>
      <c r="H7" s="170" t="s">
        <v>99</v>
      </c>
      <c r="I7" s="40">
        <f>'M (1)'!I6</f>
        <v>1</v>
      </c>
      <c r="J7" s="253" t="s">
        <v>383</v>
      </c>
      <c r="K7" s="254"/>
      <c r="L7" s="456" t="s">
        <v>100</v>
      </c>
      <c r="M7" s="457"/>
      <c r="N7" s="7" t="s">
        <v>101</v>
      </c>
      <c r="O7" s="375" t="s">
        <v>102</v>
      </c>
      <c r="P7" s="375"/>
      <c r="Q7" s="356" t="s">
        <v>103</v>
      </c>
      <c r="R7" s="356"/>
      <c r="S7" s="45">
        <f>E1_ZBe!G15</f>
        <v>14</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893</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1"/>
      <c r="B15" s="481"/>
      <c r="C15" s="519"/>
      <c r="D15" s="519"/>
      <c r="E15" s="519"/>
      <c r="F15" s="519"/>
      <c r="G15" s="519"/>
      <c r="H15" s="519"/>
      <c r="I15" s="519"/>
      <c r="J15" s="519"/>
      <c r="K15" s="519"/>
      <c r="L15" s="519"/>
      <c r="M15" s="483"/>
      <c r="N15" s="484" t="s">
        <v>303</v>
      </c>
      <c r="O15" s="485"/>
      <c r="P15" s="485"/>
      <c r="Q15" s="485"/>
      <c r="R15" s="485"/>
      <c r="S15" s="486"/>
    </row>
    <row r="16" spans="1:19" ht="15" customHeight="1" x14ac:dyDescent="0.25">
      <c r="A16" s="291"/>
      <c r="B16" s="481"/>
      <c r="C16" s="519"/>
      <c r="D16" s="519"/>
      <c r="E16" s="519"/>
      <c r="F16" s="519"/>
      <c r="G16" s="519"/>
      <c r="H16" s="519"/>
      <c r="I16" s="519"/>
      <c r="J16" s="519"/>
      <c r="K16" s="519"/>
      <c r="L16" s="519"/>
      <c r="M16" s="483"/>
      <c r="N16" s="484"/>
      <c r="O16" s="485"/>
      <c r="P16" s="485"/>
      <c r="Q16" s="485"/>
      <c r="R16" s="485"/>
      <c r="S16" s="486"/>
    </row>
    <row r="17" spans="1:19" ht="15" customHeight="1" x14ac:dyDescent="0.25">
      <c r="A17" s="291"/>
      <c r="B17" s="481"/>
      <c r="C17" s="519"/>
      <c r="D17" s="519"/>
      <c r="E17" s="519"/>
      <c r="F17" s="519"/>
      <c r="G17" s="519"/>
      <c r="H17" s="519"/>
      <c r="I17" s="519"/>
      <c r="J17" s="519"/>
      <c r="K17" s="519"/>
      <c r="L17" s="519"/>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894</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519"/>
      <c r="D20" s="519"/>
      <c r="E20" s="519"/>
      <c r="F20" s="519"/>
      <c r="G20" s="519"/>
      <c r="H20" s="519"/>
      <c r="I20" s="519"/>
      <c r="J20" s="519"/>
      <c r="K20" s="519"/>
      <c r="L20" s="519"/>
      <c r="M20" s="483"/>
      <c r="N20" s="484" t="s">
        <v>303</v>
      </c>
      <c r="O20" s="485"/>
      <c r="P20" s="485"/>
      <c r="Q20" s="485"/>
      <c r="R20" s="485"/>
      <c r="S20" s="486"/>
    </row>
    <row r="21" spans="1:19" ht="15" customHeight="1" x14ac:dyDescent="0.25">
      <c r="A21" s="291"/>
      <c r="B21" s="481"/>
      <c r="C21" s="519"/>
      <c r="D21" s="519"/>
      <c r="E21" s="519"/>
      <c r="F21" s="519"/>
      <c r="G21" s="519"/>
      <c r="H21" s="519"/>
      <c r="I21" s="519"/>
      <c r="J21" s="519"/>
      <c r="K21" s="519"/>
      <c r="L21" s="519"/>
      <c r="M21" s="483"/>
      <c r="N21" s="484"/>
      <c r="O21" s="485"/>
      <c r="P21" s="485"/>
      <c r="Q21" s="485"/>
      <c r="R21" s="485"/>
      <c r="S21" s="486"/>
    </row>
    <row r="22" spans="1:19" ht="15" customHeight="1" x14ac:dyDescent="0.25">
      <c r="A22" s="291"/>
      <c r="B22" s="481"/>
      <c r="C22" s="519"/>
      <c r="D22" s="519"/>
      <c r="E22" s="519"/>
      <c r="F22" s="519"/>
      <c r="G22" s="519"/>
      <c r="H22" s="519"/>
      <c r="I22" s="519"/>
      <c r="J22" s="519"/>
      <c r="K22" s="519"/>
      <c r="L22" s="519"/>
      <c r="M22" s="483"/>
      <c r="N22" s="484"/>
      <c r="O22" s="485"/>
      <c r="P22" s="485"/>
      <c r="Q22" s="485"/>
      <c r="R22" s="485"/>
      <c r="S22" s="486"/>
    </row>
    <row r="23" spans="1:19" ht="15" customHeight="1" x14ac:dyDescent="0.25">
      <c r="A23" s="291"/>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1"/>
      <c r="B24" s="493" t="s">
        <v>895</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1"/>
      <c r="B25" s="481"/>
      <c r="C25" s="519"/>
      <c r="D25" s="519"/>
      <c r="E25" s="519"/>
      <c r="F25" s="519"/>
      <c r="G25" s="519"/>
      <c r="H25" s="519"/>
      <c r="I25" s="519"/>
      <c r="J25" s="519"/>
      <c r="K25" s="519"/>
      <c r="L25" s="519"/>
      <c r="M25" s="483"/>
      <c r="N25" s="484" t="s">
        <v>303</v>
      </c>
      <c r="O25" s="485"/>
      <c r="P25" s="485"/>
      <c r="Q25" s="485"/>
      <c r="R25" s="485"/>
      <c r="S25" s="486"/>
    </row>
    <row r="26" spans="1:19" ht="15" customHeight="1" x14ac:dyDescent="0.25">
      <c r="A26" s="291"/>
      <c r="B26" s="481"/>
      <c r="C26" s="519"/>
      <c r="D26" s="519"/>
      <c r="E26" s="519"/>
      <c r="F26" s="519"/>
      <c r="G26" s="519"/>
      <c r="H26" s="519"/>
      <c r="I26" s="519"/>
      <c r="J26" s="519"/>
      <c r="K26" s="519"/>
      <c r="L26" s="519"/>
      <c r="M26" s="483"/>
      <c r="N26" s="484"/>
      <c r="O26" s="485"/>
      <c r="P26" s="485"/>
      <c r="Q26" s="485"/>
      <c r="R26" s="485"/>
      <c r="S26" s="486"/>
    </row>
    <row r="27" spans="1:19" ht="15" customHeight="1" x14ac:dyDescent="0.25">
      <c r="A27" s="291"/>
      <c r="B27" s="481"/>
      <c r="C27" s="519"/>
      <c r="D27" s="519"/>
      <c r="E27" s="519"/>
      <c r="F27" s="519"/>
      <c r="G27" s="519"/>
      <c r="H27" s="519"/>
      <c r="I27" s="519"/>
      <c r="J27" s="519"/>
      <c r="K27" s="519"/>
      <c r="L27" s="519"/>
      <c r="M27" s="483"/>
      <c r="N27" s="484"/>
      <c r="O27" s="485"/>
      <c r="P27" s="485"/>
      <c r="Q27" s="485"/>
      <c r="R27" s="485"/>
      <c r="S27" s="486"/>
    </row>
    <row r="28" spans="1:19" ht="15"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1"/>
      <c r="B29" s="493" t="s">
        <v>896</v>
      </c>
      <c r="C29" s="494"/>
      <c r="D29" s="494"/>
      <c r="E29" s="494"/>
      <c r="F29" s="494"/>
      <c r="G29" s="494"/>
      <c r="H29" s="494"/>
      <c r="I29" s="494"/>
      <c r="J29" s="494"/>
      <c r="K29" s="494"/>
      <c r="L29" s="494"/>
      <c r="M29" s="495"/>
      <c r="N29" s="496" t="s">
        <v>295</v>
      </c>
      <c r="O29" s="497"/>
      <c r="P29" s="497"/>
      <c r="Q29" s="497"/>
      <c r="R29" s="497"/>
      <c r="S29" s="498"/>
    </row>
    <row r="30" spans="1:19" ht="15" customHeight="1" x14ac:dyDescent="0.25">
      <c r="A30" s="291"/>
      <c r="B30" s="481"/>
      <c r="C30" s="519"/>
      <c r="D30" s="519"/>
      <c r="E30" s="519"/>
      <c r="F30" s="519"/>
      <c r="G30" s="519"/>
      <c r="H30" s="519"/>
      <c r="I30" s="519"/>
      <c r="J30" s="519"/>
      <c r="K30" s="519"/>
      <c r="L30" s="519"/>
      <c r="M30" s="483"/>
      <c r="N30" s="484" t="s">
        <v>303</v>
      </c>
      <c r="O30" s="485"/>
      <c r="P30" s="485"/>
      <c r="Q30" s="485"/>
      <c r="R30" s="485"/>
      <c r="S30" s="486"/>
    </row>
    <row r="31" spans="1:19" ht="15" customHeight="1" x14ac:dyDescent="0.25">
      <c r="A31" s="291"/>
      <c r="B31" s="481"/>
      <c r="C31" s="519"/>
      <c r="D31" s="519"/>
      <c r="E31" s="519"/>
      <c r="F31" s="519"/>
      <c r="G31" s="519"/>
      <c r="H31" s="519"/>
      <c r="I31" s="519"/>
      <c r="J31" s="519"/>
      <c r="K31" s="519"/>
      <c r="L31" s="519"/>
      <c r="M31" s="483"/>
      <c r="N31" s="484"/>
      <c r="O31" s="485"/>
      <c r="P31" s="485"/>
      <c r="Q31" s="485"/>
      <c r="R31" s="485"/>
      <c r="S31" s="486"/>
    </row>
    <row r="32" spans="1:19" ht="15" customHeight="1" x14ac:dyDescent="0.25">
      <c r="A32" s="291"/>
      <c r="B32" s="481"/>
      <c r="C32" s="519"/>
      <c r="D32" s="519"/>
      <c r="E32" s="519"/>
      <c r="F32" s="519"/>
      <c r="G32" s="519"/>
      <c r="H32" s="519"/>
      <c r="I32" s="519"/>
      <c r="J32" s="519"/>
      <c r="K32" s="519"/>
      <c r="L32" s="519"/>
      <c r="M32" s="483"/>
      <c r="N32" s="484"/>
      <c r="O32" s="485"/>
      <c r="P32" s="485"/>
      <c r="Q32" s="485"/>
      <c r="R32" s="485"/>
      <c r="S32" s="486"/>
    </row>
    <row r="33" spans="1:19" ht="15"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897</v>
      </c>
      <c r="C34" s="476"/>
      <c r="D34" s="476"/>
      <c r="E34" s="476"/>
      <c r="F34" s="476"/>
      <c r="G34" s="476"/>
      <c r="H34" s="476"/>
      <c r="I34" s="476"/>
      <c r="J34" s="476"/>
      <c r="K34" s="476"/>
      <c r="L34" s="476"/>
      <c r="M34" s="477"/>
      <c r="N34" s="478" t="s">
        <v>313</v>
      </c>
      <c r="O34" s="479"/>
      <c r="P34" s="479"/>
      <c r="Q34" s="479"/>
      <c r="R34" s="479"/>
      <c r="S34" s="480"/>
    </row>
    <row r="35" spans="1:19" ht="15" customHeight="1" x14ac:dyDescent="0.25">
      <c r="A35" s="354"/>
      <c r="B35" s="481"/>
      <c r="C35" s="519"/>
      <c r="D35" s="519"/>
      <c r="E35" s="519"/>
      <c r="F35" s="519"/>
      <c r="G35" s="519"/>
      <c r="H35" s="519"/>
      <c r="I35" s="519"/>
      <c r="J35" s="519"/>
      <c r="K35" s="519"/>
      <c r="L35" s="519"/>
      <c r="M35" s="483"/>
      <c r="N35" s="484" t="s">
        <v>318</v>
      </c>
      <c r="O35" s="485"/>
      <c r="P35" s="485"/>
      <c r="Q35" s="485"/>
      <c r="R35" s="485"/>
      <c r="S35" s="486"/>
    </row>
    <row r="36" spans="1:19" ht="15" customHeight="1" x14ac:dyDescent="0.25">
      <c r="A36" s="354"/>
      <c r="B36" s="481"/>
      <c r="C36" s="519"/>
      <c r="D36" s="519"/>
      <c r="E36" s="519"/>
      <c r="F36" s="519"/>
      <c r="G36" s="519"/>
      <c r="H36" s="519"/>
      <c r="I36" s="519"/>
      <c r="J36" s="519"/>
      <c r="K36" s="519"/>
      <c r="L36" s="519"/>
      <c r="M36" s="483"/>
      <c r="N36" s="484"/>
      <c r="O36" s="485"/>
      <c r="P36" s="485"/>
      <c r="Q36" s="485"/>
      <c r="R36" s="485"/>
      <c r="S36" s="486"/>
    </row>
    <row r="37" spans="1:19" ht="15" customHeight="1" x14ac:dyDescent="0.25">
      <c r="A37" s="354"/>
      <c r="B37" s="481"/>
      <c r="C37" s="519"/>
      <c r="D37" s="519"/>
      <c r="E37" s="519"/>
      <c r="F37" s="519"/>
      <c r="G37" s="519"/>
      <c r="H37" s="519"/>
      <c r="I37" s="519"/>
      <c r="J37" s="519"/>
      <c r="K37" s="519"/>
      <c r="L37" s="519"/>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520"/>
      <c r="O38" s="521"/>
      <c r="P38" s="521"/>
      <c r="Q38" s="521"/>
      <c r="R38" s="521"/>
      <c r="S38" s="522"/>
    </row>
    <row r="39" spans="1:19" ht="15" customHeight="1" x14ac:dyDescent="0.25">
      <c r="A39" s="354"/>
      <c r="B39" s="493" t="s">
        <v>898</v>
      </c>
      <c r="C39" s="494"/>
      <c r="D39" s="494"/>
      <c r="E39" s="494"/>
      <c r="F39" s="494"/>
      <c r="G39" s="494"/>
      <c r="H39" s="494"/>
      <c r="I39" s="494"/>
      <c r="J39" s="494"/>
      <c r="K39" s="494"/>
      <c r="L39" s="494"/>
      <c r="M39" s="495"/>
      <c r="N39" s="496" t="s">
        <v>313</v>
      </c>
      <c r="O39" s="497"/>
      <c r="P39" s="497"/>
      <c r="Q39" s="497"/>
      <c r="R39" s="497"/>
      <c r="S39" s="498"/>
    </row>
    <row r="40" spans="1:19" ht="15" customHeight="1" x14ac:dyDescent="0.25">
      <c r="A40" s="354"/>
      <c r="B40" s="481"/>
      <c r="C40" s="519"/>
      <c r="D40" s="519"/>
      <c r="E40" s="519"/>
      <c r="F40" s="519"/>
      <c r="G40" s="519"/>
      <c r="H40" s="519"/>
      <c r="I40" s="519"/>
      <c r="J40" s="519"/>
      <c r="K40" s="519"/>
      <c r="L40" s="519"/>
      <c r="M40" s="483"/>
      <c r="N40" s="484" t="s">
        <v>318</v>
      </c>
      <c r="O40" s="485"/>
      <c r="P40" s="485"/>
      <c r="Q40" s="485"/>
      <c r="R40" s="485"/>
      <c r="S40" s="486"/>
    </row>
    <row r="41" spans="1:19" ht="15" customHeight="1" x14ac:dyDescent="0.25">
      <c r="A41" s="354"/>
      <c r="B41" s="481"/>
      <c r="C41" s="519"/>
      <c r="D41" s="519"/>
      <c r="E41" s="519"/>
      <c r="F41" s="519"/>
      <c r="G41" s="519"/>
      <c r="H41" s="519"/>
      <c r="I41" s="519"/>
      <c r="J41" s="519"/>
      <c r="K41" s="519"/>
      <c r="L41" s="519"/>
      <c r="M41" s="483"/>
      <c r="N41" s="484"/>
      <c r="O41" s="485"/>
      <c r="P41" s="485"/>
      <c r="Q41" s="485"/>
      <c r="R41" s="485"/>
      <c r="S41" s="486"/>
    </row>
    <row r="42" spans="1:19" ht="15" customHeight="1" x14ac:dyDescent="0.25">
      <c r="A42" s="354"/>
      <c r="B42" s="481"/>
      <c r="C42" s="519"/>
      <c r="D42" s="519"/>
      <c r="E42" s="519"/>
      <c r="F42" s="519"/>
      <c r="G42" s="519"/>
      <c r="H42" s="519"/>
      <c r="I42" s="519"/>
      <c r="J42" s="519"/>
      <c r="K42" s="519"/>
      <c r="L42" s="519"/>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899</v>
      </c>
      <c r="C44" s="494"/>
      <c r="D44" s="494"/>
      <c r="E44" s="494"/>
      <c r="F44" s="494"/>
      <c r="G44" s="494"/>
      <c r="H44" s="494"/>
      <c r="I44" s="494"/>
      <c r="J44" s="494"/>
      <c r="K44" s="494"/>
      <c r="L44" s="494"/>
      <c r="M44" s="495"/>
      <c r="N44" s="496" t="s">
        <v>313</v>
      </c>
      <c r="O44" s="497"/>
      <c r="P44" s="497"/>
      <c r="Q44" s="497"/>
      <c r="R44" s="497"/>
      <c r="S44" s="498"/>
    </row>
    <row r="45" spans="1:19" ht="15" customHeight="1" x14ac:dyDescent="0.25">
      <c r="A45" s="354"/>
      <c r="B45" s="481"/>
      <c r="C45" s="519"/>
      <c r="D45" s="519"/>
      <c r="E45" s="519"/>
      <c r="F45" s="519"/>
      <c r="G45" s="519"/>
      <c r="H45" s="519"/>
      <c r="I45" s="519"/>
      <c r="J45" s="519"/>
      <c r="K45" s="519"/>
      <c r="L45" s="519"/>
      <c r="M45" s="483"/>
      <c r="N45" s="484" t="s">
        <v>318</v>
      </c>
      <c r="O45" s="485"/>
      <c r="P45" s="485"/>
      <c r="Q45" s="485"/>
      <c r="R45" s="485"/>
      <c r="S45" s="486"/>
    </row>
    <row r="46" spans="1:19" ht="15" customHeight="1" x14ac:dyDescent="0.25">
      <c r="A46" s="354"/>
      <c r="B46" s="481"/>
      <c r="C46" s="519"/>
      <c r="D46" s="519"/>
      <c r="E46" s="519"/>
      <c r="F46" s="519"/>
      <c r="G46" s="519"/>
      <c r="H46" s="519"/>
      <c r="I46" s="519"/>
      <c r="J46" s="519"/>
      <c r="K46" s="519"/>
      <c r="L46" s="519"/>
      <c r="M46" s="483"/>
      <c r="N46" s="484"/>
      <c r="O46" s="485"/>
      <c r="P46" s="485"/>
      <c r="Q46" s="485"/>
      <c r="R46" s="485"/>
      <c r="S46" s="486"/>
    </row>
    <row r="47" spans="1:19" ht="15" customHeight="1" x14ac:dyDescent="0.25">
      <c r="A47" s="354"/>
      <c r="B47" s="481"/>
      <c r="C47" s="519"/>
      <c r="D47" s="519"/>
      <c r="E47" s="519"/>
      <c r="F47" s="519"/>
      <c r="G47" s="519"/>
      <c r="H47" s="519"/>
      <c r="I47" s="519"/>
      <c r="J47" s="519"/>
      <c r="K47" s="519"/>
      <c r="L47" s="519"/>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519"/>
      <c r="D50" s="519"/>
      <c r="E50" s="519"/>
      <c r="F50" s="519"/>
      <c r="G50" s="519"/>
      <c r="H50" s="519"/>
      <c r="I50" s="519"/>
      <c r="J50" s="519"/>
      <c r="K50" s="519"/>
      <c r="L50" s="519"/>
      <c r="M50" s="483"/>
      <c r="N50" s="484"/>
      <c r="O50" s="485"/>
      <c r="P50" s="485"/>
      <c r="Q50" s="485"/>
      <c r="R50" s="485"/>
      <c r="S50" s="486"/>
    </row>
    <row r="51" spans="1:19" ht="15" hidden="1" customHeight="1" x14ac:dyDescent="0.25">
      <c r="A51" s="354"/>
      <c r="B51" s="481"/>
      <c r="C51" s="519"/>
      <c r="D51" s="519"/>
      <c r="E51" s="519"/>
      <c r="F51" s="519"/>
      <c r="G51" s="519"/>
      <c r="H51" s="519"/>
      <c r="I51" s="519"/>
      <c r="J51" s="519"/>
      <c r="K51" s="519"/>
      <c r="L51" s="519"/>
      <c r="M51" s="483"/>
      <c r="N51" s="484"/>
      <c r="O51" s="485"/>
      <c r="P51" s="485"/>
      <c r="Q51" s="485"/>
      <c r="R51" s="485"/>
      <c r="S51" s="486"/>
    </row>
    <row r="52" spans="1:19" ht="15" hidden="1" customHeight="1" x14ac:dyDescent="0.25">
      <c r="A52" s="354"/>
      <c r="B52" s="481"/>
      <c r="C52" s="519"/>
      <c r="D52" s="519"/>
      <c r="E52" s="519"/>
      <c r="F52" s="519"/>
      <c r="G52" s="519"/>
      <c r="H52" s="519"/>
      <c r="I52" s="519"/>
      <c r="J52" s="519"/>
      <c r="K52" s="519"/>
      <c r="L52" s="519"/>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900</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1"/>
      <c r="B55" s="481"/>
      <c r="C55" s="519"/>
      <c r="D55" s="519"/>
      <c r="E55" s="519"/>
      <c r="F55" s="519"/>
      <c r="G55" s="519"/>
      <c r="H55" s="519"/>
      <c r="I55" s="519"/>
      <c r="J55" s="519"/>
      <c r="K55" s="519"/>
      <c r="L55" s="519"/>
      <c r="M55" s="483"/>
      <c r="N55" s="484" t="s">
        <v>327</v>
      </c>
      <c r="O55" s="485"/>
      <c r="P55" s="485"/>
      <c r="Q55" s="485"/>
      <c r="R55" s="485"/>
      <c r="S55" s="486"/>
    </row>
    <row r="56" spans="1:19" ht="15" customHeight="1" x14ac:dyDescent="0.25">
      <c r="A56" s="291"/>
      <c r="B56" s="481"/>
      <c r="C56" s="519"/>
      <c r="D56" s="519"/>
      <c r="E56" s="519"/>
      <c r="F56" s="519"/>
      <c r="G56" s="519"/>
      <c r="H56" s="519"/>
      <c r="I56" s="519"/>
      <c r="J56" s="519"/>
      <c r="K56" s="519"/>
      <c r="L56" s="519"/>
      <c r="M56" s="483"/>
      <c r="N56" s="484" t="s">
        <v>331</v>
      </c>
      <c r="O56" s="485"/>
      <c r="P56" s="485"/>
      <c r="Q56" s="485"/>
      <c r="R56" s="485"/>
      <c r="S56" s="486"/>
    </row>
    <row r="57" spans="1:19" ht="15" customHeight="1" x14ac:dyDescent="0.25">
      <c r="A57" s="291"/>
      <c r="B57" s="481"/>
      <c r="C57" s="519"/>
      <c r="D57" s="519"/>
      <c r="E57" s="519"/>
      <c r="F57" s="519"/>
      <c r="G57" s="519"/>
      <c r="H57" s="519"/>
      <c r="I57" s="519"/>
      <c r="J57" s="519"/>
      <c r="K57" s="519"/>
      <c r="L57" s="519"/>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519"/>
      <c r="D60" s="519"/>
      <c r="E60" s="519"/>
      <c r="F60" s="519"/>
      <c r="G60" s="519"/>
      <c r="H60" s="519"/>
      <c r="I60" s="519"/>
      <c r="J60" s="519"/>
      <c r="K60" s="519"/>
      <c r="L60" s="519"/>
      <c r="M60" s="483"/>
      <c r="N60" s="484"/>
      <c r="O60" s="485"/>
      <c r="P60" s="485"/>
      <c r="Q60" s="485"/>
      <c r="R60" s="485"/>
      <c r="S60" s="486"/>
    </row>
    <row r="61" spans="1:19" ht="15" customHeight="1" x14ac:dyDescent="0.25">
      <c r="A61" s="291"/>
      <c r="B61" s="481"/>
      <c r="C61" s="519"/>
      <c r="D61" s="519"/>
      <c r="E61" s="519"/>
      <c r="F61" s="519"/>
      <c r="G61" s="519"/>
      <c r="H61" s="519"/>
      <c r="I61" s="519"/>
      <c r="J61" s="519"/>
      <c r="K61" s="519"/>
      <c r="L61" s="519"/>
      <c r="M61" s="483"/>
      <c r="N61" s="484"/>
      <c r="O61" s="485"/>
      <c r="P61" s="485"/>
      <c r="Q61" s="485"/>
      <c r="R61" s="485"/>
      <c r="S61" s="486"/>
    </row>
    <row r="62" spans="1:19" ht="15" customHeight="1" x14ac:dyDescent="0.25">
      <c r="A62" s="291"/>
      <c r="B62" s="481"/>
      <c r="C62" s="519"/>
      <c r="D62" s="519"/>
      <c r="E62" s="519"/>
      <c r="F62" s="519"/>
      <c r="G62" s="519"/>
      <c r="H62" s="519"/>
      <c r="I62" s="519"/>
      <c r="J62" s="519"/>
      <c r="K62" s="519"/>
      <c r="L62" s="519"/>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E1_ZBe!G15</f>
        <v>14</v>
      </c>
      <c r="H71" s="296"/>
      <c r="I71" s="297"/>
      <c r="J71" s="304"/>
      <c r="K71" s="288" t="s">
        <v>202</v>
      </c>
      <c r="L71" s="275" t="s">
        <v>454</v>
      </c>
      <c r="M71" s="276"/>
      <c r="N71" s="276"/>
      <c r="O71" s="276"/>
      <c r="P71" s="276"/>
      <c r="Q71" s="276"/>
      <c r="R71" s="276"/>
      <c r="S71" s="277"/>
    </row>
    <row r="72" spans="1:19" ht="15" customHeight="1" x14ac:dyDescent="0.25">
      <c r="A72" s="291"/>
      <c r="B72" s="311" t="s">
        <v>123</v>
      </c>
      <c r="C72" s="312"/>
      <c r="D72" s="312"/>
      <c r="E72" s="312"/>
      <c r="F72" s="313"/>
      <c r="G72" s="282">
        <f>SUM(G73:I83)</f>
        <v>14</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2</v>
      </c>
      <c r="H73" s="306"/>
      <c r="I73" s="307"/>
      <c r="J73" s="304"/>
      <c r="K73" s="289"/>
      <c r="L73" s="505" t="s">
        <v>155</v>
      </c>
      <c r="M73" s="506"/>
      <c r="N73" s="506"/>
      <c r="O73" s="506"/>
      <c r="P73" s="506"/>
      <c r="Q73" s="506"/>
      <c r="R73" s="506"/>
      <c r="S73" s="507"/>
    </row>
    <row r="74" spans="1:19" ht="15" customHeight="1" x14ac:dyDescent="0.25">
      <c r="A74" s="291"/>
      <c r="B74" s="298" t="s">
        <v>125</v>
      </c>
      <c r="C74" s="299"/>
      <c r="D74" s="299"/>
      <c r="E74" s="299"/>
      <c r="F74" s="300"/>
      <c r="G74" s="305">
        <v>2</v>
      </c>
      <c r="H74" s="306"/>
      <c r="I74" s="307"/>
      <c r="J74" s="304"/>
      <c r="K74" s="289"/>
      <c r="L74" s="505" t="s">
        <v>169</v>
      </c>
      <c r="M74" s="506"/>
      <c r="N74" s="506"/>
      <c r="O74" s="506"/>
      <c r="P74" s="506"/>
      <c r="Q74" s="506"/>
      <c r="R74" s="506"/>
      <c r="S74" s="507"/>
    </row>
    <row r="75" spans="1:19" ht="15" customHeight="1" x14ac:dyDescent="0.25">
      <c r="A75" s="291"/>
      <c r="B75" s="298" t="s">
        <v>126</v>
      </c>
      <c r="C75" s="299"/>
      <c r="D75" s="299"/>
      <c r="E75" s="299"/>
      <c r="F75" s="300"/>
      <c r="G75" s="305">
        <f>E1_ZBe!H15</f>
        <v>8</v>
      </c>
      <c r="H75" s="306"/>
      <c r="I75" s="307"/>
      <c r="J75" s="304"/>
      <c r="K75" s="289"/>
      <c r="L75" s="505" t="s">
        <v>177</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c r="M77" s="506"/>
      <c r="N77" s="506"/>
      <c r="O77" s="506"/>
      <c r="P77" s="506"/>
      <c r="Q77" s="506"/>
      <c r="R77" s="506"/>
      <c r="S77" s="507"/>
    </row>
    <row r="78" spans="1:19" ht="15" customHeight="1" x14ac:dyDescent="0.25">
      <c r="A78" s="291"/>
      <c r="B78" s="298" t="s">
        <v>129</v>
      </c>
      <c r="C78" s="299"/>
      <c r="D78" s="299"/>
      <c r="E78" s="299"/>
      <c r="F78" s="300"/>
      <c r="G78" s="305"/>
      <c r="H78" s="306"/>
      <c r="I78" s="307"/>
      <c r="J78" s="304"/>
      <c r="K78" s="289"/>
      <c r="L78" s="505"/>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157</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160</v>
      </c>
      <c r="M83" s="506"/>
      <c r="N83" s="506"/>
      <c r="O83" s="506"/>
      <c r="P83" s="506"/>
      <c r="Q83" s="506"/>
      <c r="R83" s="506"/>
      <c r="S83" s="507"/>
    </row>
    <row r="84" spans="1:19" ht="15" customHeight="1" x14ac:dyDescent="0.25">
      <c r="A84" s="291"/>
      <c r="B84" s="272" t="s">
        <v>136</v>
      </c>
      <c r="C84" s="273"/>
      <c r="D84" s="273"/>
      <c r="E84" s="273"/>
      <c r="F84" s="274"/>
      <c r="G84" s="295">
        <f>E1_ZBe!J15</f>
        <v>86</v>
      </c>
      <c r="H84" s="296"/>
      <c r="I84" s="297"/>
      <c r="J84" s="304"/>
      <c r="K84" s="289"/>
      <c r="L84" s="505" t="s">
        <v>163</v>
      </c>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E1_ZBe!E15</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162</v>
      </c>
      <c r="C90" s="509"/>
      <c r="D90" s="509"/>
      <c r="E90" s="510"/>
      <c r="F90" s="511">
        <v>100</v>
      </c>
      <c r="G90" s="512"/>
      <c r="H90" s="512"/>
      <c r="I90" s="513"/>
      <c r="J90" s="340"/>
      <c r="K90" s="344"/>
      <c r="L90" s="279" t="s">
        <v>292</v>
      </c>
      <c r="M90" s="280"/>
      <c r="N90" s="280"/>
      <c r="O90" s="280"/>
      <c r="P90" s="280"/>
      <c r="Q90" s="280"/>
      <c r="R90" s="280"/>
      <c r="S90" s="281"/>
    </row>
    <row r="91" spans="1:19" ht="15" customHeight="1" x14ac:dyDescent="0.25">
      <c r="A91" s="336"/>
      <c r="B91" s="508"/>
      <c r="C91" s="509"/>
      <c r="D91" s="509"/>
      <c r="E91" s="510"/>
      <c r="F91" s="511"/>
      <c r="G91" s="512"/>
      <c r="H91" s="512"/>
      <c r="I91" s="513"/>
      <c r="J91" s="340"/>
      <c r="K91" s="344"/>
      <c r="L91" s="279" t="s">
        <v>143</v>
      </c>
      <c r="M91" s="280"/>
      <c r="N91" s="280"/>
      <c r="O91" s="280"/>
      <c r="P91" s="280"/>
      <c r="Q91" s="280"/>
      <c r="R91" s="280"/>
      <c r="S91" s="281"/>
    </row>
    <row r="92" spans="1:19" ht="15" customHeight="1" x14ac:dyDescent="0.25">
      <c r="A92" s="336"/>
      <c r="B92" s="508"/>
      <c r="C92" s="509"/>
      <c r="D92" s="509"/>
      <c r="E92" s="510"/>
      <c r="F92" s="511"/>
      <c r="G92" s="512"/>
      <c r="H92" s="512"/>
      <c r="I92" s="513"/>
      <c r="J92" s="340"/>
      <c r="K92" s="344"/>
      <c r="L92" s="279" t="s">
        <v>293</v>
      </c>
      <c r="M92" s="280"/>
      <c r="N92" s="280"/>
      <c r="O92" s="280"/>
      <c r="P92" s="280"/>
      <c r="Q92" s="280"/>
      <c r="R92" s="280"/>
      <c r="S92" s="281"/>
    </row>
    <row r="93" spans="1:19" ht="15" customHeight="1" x14ac:dyDescent="0.25">
      <c r="A93" s="336"/>
      <c r="B93" s="508"/>
      <c r="C93" s="509"/>
      <c r="D93" s="509"/>
      <c r="E93" s="510"/>
      <c r="F93" s="511"/>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72.5" customHeight="1" x14ac:dyDescent="0.25">
      <c r="A98" s="329"/>
      <c r="B98" s="523" t="s">
        <v>901</v>
      </c>
      <c r="C98" s="523"/>
      <c r="D98" s="523"/>
      <c r="E98" s="523"/>
      <c r="F98" s="523"/>
      <c r="G98" s="523"/>
      <c r="H98" s="523"/>
      <c r="I98" s="523"/>
      <c r="J98" s="523"/>
      <c r="K98" s="523"/>
      <c r="L98" s="523"/>
      <c r="M98" s="523"/>
      <c r="N98" s="523"/>
      <c r="O98" s="523"/>
      <c r="P98" s="523"/>
      <c r="Q98" s="523"/>
      <c r="R98" s="523"/>
      <c r="S98" s="524"/>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23" t="s">
        <v>902</v>
      </c>
      <c r="C100" s="523"/>
      <c r="D100" s="523"/>
      <c r="E100" s="523"/>
      <c r="F100" s="523"/>
      <c r="G100" s="523"/>
      <c r="H100" s="523"/>
      <c r="I100" s="523"/>
      <c r="J100" s="523"/>
      <c r="K100" s="523"/>
      <c r="L100" s="523"/>
      <c r="M100" s="523"/>
      <c r="N100" s="523"/>
      <c r="O100" s="523"/>
      <c r="P100" s="523"/>
      <c r="Q100" s="523"/>
      <c r="R100" s="523"/>
      <c r="S100" s="524"/>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85.35" customHeight="1" x14ac:dyDescent="0.25">
      <c r="A102" s="329"/>
      <c r="B102" s="523" t="s">
        <v>903</v>
      </c>
      <c r="C102" s="523"/>
      <c r="D102" s="523"/>
      <c r="E102" s="523"/>
      <c r="F102" s="523"/>
      <c r="G102" s="523"/>
      <c r="H102" s="523"/>
      <c r="I102" s="523"/>
      <c r="J102" s="523"/>
      <c r="K102" s="523"/>
      <c r="L102" s="523"/>
      <c r="M102" s="523"/>
      <c r="N102" s="523"/>
      <c r="O102" s="523"/>
      <c r="P102" s="523"/>
      <c r="Q102" s="523"/>
      <c r="R102" s="523"/>
      <c r="S102" s="52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kP5Oph1cih5l16WCpd0LZ580CqDIRf7gzq4pdM86NH92eBIoLp1UUhLDnjqitC+7JJSCrMTMUg9bzXr60IqllA==" saltValue="L+BTeLMXFMWbfESLwd+UsA=="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64610B20-B410-4F17-B439-D1121C9CBC93}">
      <formula1>KEW_E1</formula1>
    </dataValidation>
    <dataValidation type="list" allowBlank="1" showInputMessage="1" showErrorMessage="1" sqref="N34:S53" xr:uid="{75F2FB10-2487-438A-B0F0-E6B125ED1DD0}">
      <formula1>KEU_E1</formula1>
    </dataValidation>
    <dataValidation type="list" allowBlank="1" showInputMessage="1" showErrorMessage="1" sqref="N54:S68" xr:uid="{00000000-0002-0000-0600-000006000000}">
      <formula1>KEK_E1</formula1>
    </dataValidation>
  </dataValidations>
  <hyperlinks>
    <hyperlink ref="O13" r:id="rId1" xr:uid="{DFD9C7F6-FF6C-487B-BAF6-6275C83A518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67" t="str">
        <f>E1_ZBe!B2</f>
        <v>2020/2021</v>
      </c>
      <c r="B1" s="268"/>
      <c r="C1" s="35"/>
      <c r="D1" s="1"/>
    </row>
    <row r="2" spans="1:19" ht="10.15" customHeight="1" thickBot="1" x14ac:dyDescent="0.3"/>
    <row r="3" spans="1:19" ht="39" customHeight="1" thickBot="1" x14ac:dyDescent="0.3">
      <c r="A3" s="269" t="s">
        <v>92</v>
      </c>
      <c r="B3" s="270"/>
      <c r="C3" s="242" t="str">
        <f>E1_ZBe!B16</f>
        <v>Moduł E1/2</v>
      </c>
      <c r="D3" s="271"/>
      <c r="E3" s="271"/>
      <c r="F3" s="243"/>
      <c r="G3" s="3"/>
      <c r="H3" s="3"/>
      <c r="I3" s="3"/>
      <c r="J3" s="3"/>
      <c r="K3" s="3"/>
      <c r="L3" s="4"/>
      <c r="M3" s="4"/>
      <c r="N3" s="4"/>
      <c r="O3" s="4"/>
      <c r="P3" s="4"/>
      <c r="Q3" s="4"/>
    </row>
    <row r="4" spans="1:19" s="443" customFormat="1" ht="39.75" customHeight="1" thickBot="1" x14ac:dyDescent="0.3">
      <c r="A4" s="251" t="s">
        <v>93</v>
      </c>
      <c r="B4" s="251"/>
      <c r="C4" s="261" t="str">
        <f>E1_ZBe!C16</f>
        <v>Organizacja i zarządzanie</v>
      </c>
      <c r="D4" s="262"/>
      <c r="E4" s="262"/>
      <c r="F4" s="262"/>
      <c r="G4" s="262"/>
      <c r="H4" s="262"/>
      <c r="I4" s="262"/>
      <c r="J4" s="262"/>
      <c r="K4" s="269" t="s">
        <v>94</v>
      </c>
      <c r="L4" s="270"/>
      <c r="M4" s="171">
        <f>E1_ZBe!D16</f>
        <v>12</v>
      </c>
      <c r="N4" s="264" t="s">
        <v>95</v>
      </c>
      <c r="O4" s="265"/>
      <c r="P4" s="258" t="str">
        <f>E1_ZBe!F16</f>
        <v>dr R. Nowak-Lewandowska</v>
      </c>
      <c r="Q4" s="259"/>
      <c r="R4" s="260"/>
    </row>
    <row r="5" spans="1:19" s="444" customFormat="1" ht="10.15" customHeight="1" thickBot="1" x14ac:dyDescent="0.3">
      <c r="A5" s="250"/>
      <c r="B5" s="250"/>
      <c r="C5" s="250"/>
      <c r="D5" s="250"/>
      <c r="E5" s="250"/>
      <c r="F5" s="250"/>
      <c r="G5" s="250"/>
      <c r="H5" s="250"/>
      <c r="I5" s="250"/>
      <c r="J5" s="250"/>
      <c r="K5" s="250"/>
      <c r="L5" s="250"/>
      <c r="M5" s="250"/>
      <c r="N5" s="250"/>
      <c r="O5" s="250"/>
      <c r="P5" s="250"/>
      <c r="Q5" s="250"/>
      <c r="R5" s="250"/>
    </row>
    <row r="6" spans="1:19" s="443" customFormat="1" ht="43.35" customHeight="1" thickBot="1" x14ac:dyDescent="0.3">
      <c r="A6" s="251" t="s">
        <v>96</v>
      </c>
      <c r="B6" s="251"/>
      <c r="C6" s="242" t="str">
        <f>E1_ZBe!B3</f>
        <v>EKONOMIA</v>
      </c>
      <c r="D6" s="243"/>
      <c r="E6" s="6" t="str">
        <f>E1_ZBe!B4</f>
        <v>I stopnia</v>
      </c>
      <c r="F6" s="166" t="s">
        <v>97</v>
      </c>
      <c r="G6" s="40" t="s">
        <v>98</v>
      </c>
      <c r="H6" s="166" t="s">
        <v>99</v>
      </c>
      <c r="I6" s="40">
        <v>1</v>
      </c>
      <c r="J6" s="7" t="s">
        <v>290</v>
      </c>
      <c r="K6" s="445" t="s">
        <v>100</v>
      </c>
      <c r="L6" s="445"/>
      <c r="M6" s="252" t="s">
        <v>101</v>
      </c>
      <c r="N6" s="252"/>
      <c r="O6" s="171" t="s">
        <v>102</v>
      </c>
      <c r="P6" s="253" t="s">
        <v>103</v>
      </c>
      <c r="Q6" s="254"/>
      <c r="R6" s="171">
        <f>E1_ZBe!G16</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43"/>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55" t="s">
        <v>458</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446" t="s">
        <v>439</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25"/>
      <c r="B12" s="225"/>
      <c r="C12" s="225"/>
      <c r="D12" s="225"/>
      <c r="E12" s="225"/>
      <c r="F12" s="225"/>
      <c r="G12" s="225"/>
      <c r="H12" s="225"/>
      <c r="I12" s="225"/>
      <c r="J12" s="225"/>
      <c r="K12" s="225"/>
      <c r="L12" s="225"/>
      <c r="M12" s="225"/>
      <c r="N12" s="225"/>
      <c r="O12" s="225"/>
      <c r="P12" s="225"/>
      <c r="Q12" s="225"/>
      <c r="R12" s="225"/>
    </row>
    <row r="13" spans="1:19" ht="15" customHeight="1" x14ac:dyDescent="0.25">
      <c r="A13" s="167"/>
      <c r="B13" s="168"/>
      <c r="C13" s="168"/>
      <c r="D13" s="168"/>
      <c r="E13" s="168"/>
      <c r="F13" s="168"/>
      <c r="G13" s="168"/>
      <c r="H13" s="168"/>
      <c r="I13" s="168"/>
      <c r="J13" s="168"/>
      <c r="K13" s="168"/>
      <c r="L13" s="168"/>
      <c r="M13" s="168"/>
      <c r="N13" s="168"/>
      <c r="O13" s="168"/>
      <c r="P13" s="168"/>
      <c r="Q13" s="168"/>
      <c r="R13" s="169"/>
      <c r="S13" s="443"/>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49" customFormat="1" ht="15" customHeight="1" x14ac:dyDescent="0.25">
      <c r="A15" s="233" t="s">
        <v>198</v>
      </c>
      <c r="B15" s="234"/>
      <c r="C15" s="234"/>
      <c r="D15" s="234"/>
      <c r="E15" s="234"/>
      <c r="F15" s="234"/>
      <c r="G15" s="234"/>
      <c r="H15" s="234"/>
      <c r="I15" s="234"/>
      <c r="J15" s="234"/>
      <c r="K15" s="234"/>
      <c r="L15" s="234"/>
      <c r="M15" s="234"/>
      <c r="N15" s="234"/>
      <c r="O15" s="234"/>
      <c r="P15" s="234"/>
      <c r="Q15" s="234"/>
      <c r="R15" s="235"/>
    </row>
    <row r="16" spans="1:19" ht="48.75" customHeight="1" thickBot="1" x14ac:dyDescent="0.3">
      <c r="A16" s="450" t="s">
        <v>497</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25"/>
      <c r="B17" s="225"/>
      <c r="C17" s="225"/>
      <c r="D17" s="225"/>
      <c r="E17" s="225"/>
      <c r="F17" s="225"/>
      <c r="G17" s="225"/>
      <c r="H17" s="225"/>
      <c r="I17" s="225"/>
      <c r="J17" s="225"/>
      <c r="K17" s="225"/>
      <c r="L17" s="225"/>
      <c r="M17" s="225"/>
      <c r="N17" s="225"/>
      <c r="O17" s="225"/>
      <c r="P17" s="225"/>
      <c r="Q17" s="225"/>
      <c r="R17" s="22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43"/>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33" t="s">
        <v>459</v>
      </c>
      <c r="B20" s="234"/>
      <c r="C20" s="234"/>
      <c r="D20" s="234"/>
      <c r="E20" s="234"/>
      <c r="F20" s="234"/>
      <c r="G20" s="234"/>
      <c r="H20" s="234"/>
      <c r="I20" s="234"/>
      <c r="J20" s="234"/>
      <c r="K20" s="234"/>
      <c r="L20" s="234"/>
      <c r="M20" s="234"/>
      <c r="N20" s="234"/>
      <c r="O20" s="234"/>
      <c r="P20" s="234"/>
      <c r="Q20" s="234"/>
      <c r="R20" s="235"/>
    </row>
    <row r="21" spans="1:19" ht="40.15" customHeight="1" x14ac:dyDescent="0.25">
      <c r="A21" s="373" t="s">
        <v>469</v>
      </c>
      <c r="B21" s="227"/>
      <c r="C21" s="227"/>
      <c r="D21" s="227"/>
      <c r="E21" s="228"/>
      <c r="F21" s="374" t="s">
        <v>470</v>
      </c>
      <c r="G21" s="230"/>
      <c r="H21" s="230"/>
      <c r="I21" s="230"/>
      <c r="J21" s="230"/>
      <c r="K21" s="232"/>
      <c r="L21" s="374" t="s">
        <v>471</v>
      </c>
      <c r="M21" s="230"/>
      <c r="N21" s="230"/>
      <c r="O21" s="230"/>
      <c r="P21" s="230"/>
      <c r="Q21" s="230"/>
      <c r="R21" s="231"/>
    </row>
    <row r="22" spans="1:19" ht="171.75" customHeight="1" thickBot="1" x14ac:dyDescent="0.3">
      <c r="A22" s="453" t="s">
        <v>772</v>
      </c>
      <c r="B22" s="454"/>
      <c r="C22" s="454"/>
      <c r="D22" s="454"/>
      <c r="E22" s="454"/>
      <c r="F22" s="454" t="s">
        <v>773</v>
      </c>
      <c r="G22" s="454"/>
      <c r="H22" s="454"/>
      <c r="I22" s="454"/>
      <c r="J22" s="454"/>
      <c r="K22" s="454"/>
      <c r="L22" s="454" t="s">
        <v>774</v>
      </c>
      <c r="M22" s="454"/>
      <c r="N22" s="454"/>
      <c r="O22" s="454"/>
      <c r="P22" s="454"/>
      <c r="Q22" s="454"/>
      <c r="R22" s="455"/>
    </row>
    <row r="23" spans="1:19" ht="10.15" customHeight="1" thickBot="1" x14ac:dyDescent="0.3">
      <c r="A23" s="225"/>
      <c r="B23" s="225"/>
      <c r="C23" s="225"/>
      <c r="D23" s="225"/>
      <c r="E23" s="225"/>
      <c r="F23" s="225"/>
      <c r="G23" s="225"/>
      <c r="H23" s="225"/>
      <c r="I23" s="225"/>
      <c r="J23" s="225"/>
      <c r="K23" s="225"/>
      <c r="L23" s="225"/>
      <c r="M23" s="225"/>
      <c r="N23" s="225"/>
      <c r="O23" s="225"/>
      <c r="P23" s="225"/>
      <c r="Q23" s="225"/>
      <c r="R23" s="22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87" t="s">
        <v>109</v>
      </c>
      <c r="B25" s="188"/>
      <c r="C25" s="188"/>
      <c r="D25" s="188"/>
      <c r="E25" s="188"/>
      <c r="F25" s="188"/>
      <c r="G25" s="188"/>
      <c r="H25" s="188"/>
      <c r="I25" s="188"/>
      <c r="J25" s="188"/>
      <c r="K25" s="188"/>
      <c r="L25" s="188"/>
      <c r="M25" s="188"/>
      <c r="N25" s="188"/>
      <c r="O25" s="188"/>
      <c r="P25" s="188"/>
      <c r="Q25" s="188"/>
      <c r="R25" s="189"/>
    </row>
    <row r="26" spans="1:19" ht="25.15" customHeight="1" x14ac:dyDescent="0.25">
      <c r="A26" s="27" t="s">
        <v>110</v>
      </c>
      <c r="B26" s="190" t="str">
        <f>E1_ZBe!B16</f>
        <v>Moduł E1/2</v>
      </c>
      <c r="C26" s="191"/>
      <c r="D26" s="33" t="str">
        <f>E1_ZBe!B17</f>
        <v>Kurs 2.1.</v>
      </c>
      <c r="E26" s="106" t="str">
        <f>E1_ZBe!B16</f>
        <v>Moduł E1/2</v>
      </c>
      <c r="F26" s="198" t="str">
        <f>E1_ZBe!B18</f>
        <v>Kurs 2.2.</v>
      </c>
      <c r="G26" s="199"/>
      <c r="H26" s="206" t="str">
        <f>E1_ZBe!B16</f>
        <v>Moduł E1/2</v>
      </c>
      <c r="I26" s="207"/>
      <c r="J26" s="34" t="str">
        <f>E1_ZBe!B19</f>
        <v>Kurs 2.3.</v>
      </c>
      <c r="K26" s="214" t="str">
        <f>E1_ZBe!B16</f>
        <v>Moduł E1/2</v>
      </c>
      <c r="L26" s="215"/>
      <c r="M26" s="214" t="str">
        <f>E1_ZBe!B20</f>
        <v>Kurs 2.4.</v>
      </c>
      <c r="N26" s="215"/>
      <c r="O26" s="216"/>
      <c r="P26" s="217"/>
      <c r="Q26" s="216"/>
      <c r="R26" s="218"/>
    </row>
    <row r="27" spans="1:19" s="107" customFormat="1" ht="59.25" customHeight="1" x14ac:dyDescent="0.25">
      <c r="A27" s="131" t="s">
        <v>111</v>
      </c>
      <c r="B27" s="358" t="str">
        <f>E1_ZBe!C17</f>
        <v>Zarządzanie i zachowania organizacji</v>
      </c>
      <c r="C27" s="359"/>
      <c r="D27" s="360"/>
      <c r="E27" s="361" t="str">
        <f>E1_ZBe!C18</f>
        <v>Zarządzanie zasobami ludzkimi</v>
      </c>
      <c r="F27" s="362"/>
      <c r="G27" s="363"/>
      <c r="H27" s="364" t="str">
        <f>E1_ZBe!C19</f>
        <v>Zarządzanie procesowe i logistyka w organizacji</v>
      </c>
      <c r="I27" s="365"/>
      <c r="J27" s="366"/>
      <c r="K27" s="367" t="str">
        <f>E1_ZBe!C20</f>
        <v>Zarządzanie jakością</v>
      </c>
      <c r="L27" s="368"/>
      <c r="M27" s="368"/>
      <c r="N27" s="369"/>
      <c r="O27" s="370"/>
      <c r="P27" s="371"/>
      <c r="Q27" s="371"/>
      <c r="R27" s="372"/>
    </row>
    <row r="28" spans="1:19" s="107" customFormat="1" ht="30" customHeight="1" thickBot="1" x14ac:dyDescent="0.3">
      <c r="A28" s="39" t="s">
        <v>112</v>
      </c>
      <c r="B28" s="192">
        <f>E1_ZBe!D17</f>
        <v>4</v>
      </c>
      <c r="C28" s="193"/>
      <c r="D28" s="194"/>
      <c r="E28" s="203">
        <f>E1_ZBe!D18</f>
        <v>3</v>
      </c>
      <c r="F28" s="204"/>
      <c r="G28" s="205"/>
      <c r="H28" s="211">
        <f>E1_ZBe!D19</f>
        <v>3</v>
      </c>
      <c r="I28" s="212"/>
      <c r="J28" s="213"/>
      <c r="K28" s="244">
        <f>E1_ZBe!D20</f>
        <v>2</v>
      </c>
      <c r="L28" s="245"/>
      <c r="M28" s="245"/>
      <c r="N28" s="246"/>
      <c r="O28" s="247"/>
      <c r="P28" s="248"/>
      <c r="Q28" s="248"/>
      <c r="R28" s="249"/>
    </row>
    <row r="29" spans="1:19" s="107" customFormat="1" ht="34.5" hidden="1" customHeight="1" thickBot="1" x14ac:dyDescent="0.3">
      <c r="A29" s="144"/>
      <c r="B29" s="145"/>
      <c r="C29" s="146" t="s">
        <v>466</v>
      </c>
      <c r="D29" s="147"/>
      <c r="E29" s="148"/>
      <c r="F29" s="149" t="s">
        <v>466</v>
      </c>
      <c r="G29" s="150"/>
      <c r="H29" s="151"/>
      <c r="I29" s="152" t="s">
        <v>466</v>
      </c>
      <c r="J29" s="153"/>
      <c r="K29" s="154"/>
      <c r="L29" s="155" t="s">
        <v>466</v>
      </c>
      <c r="M29" s="156"/>
      <c r="N29" s="157"/>
      <c r="O29" s="158"/>
      <c r="P29" s="162"/>
      <c r="Q29" s="160"/>
      <c r="R29" s="161"/>
    </row>
    <row r="30" spans="1:19" s="107" customFormat="1" x14ac:dyDescent="0.25"/>
    <row r="31" spans="1:19" s="107" customFormat="1" x14ac:dyDescent="0.25"/>
    <row r="32" spans="1:19" s="107" customFormat="1" x14ac:dyDescent="0.25"/>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row r="35" spans="1:18" x14ac:dyDescent="0.25">
      <c r="A35" s="107"/>
      <c r="B35" s="107"/>
      <c r="C35" s="107"/>
      <c r="D35" s="107"/>
      <c r="E35" s="107"/>
      <c r="F35" s="107"/>
      <c r="G35" s="107"/>
      <c r="H35" s="107"/>
      <c r="I35" s="107"/>
      <c r="J35" s="107"/>
      <c r="K35" s="107"/>
      <c r="L35" s="107"/>
      <c r="M35" s="107"/>
      <c r="N35" s="107"/>
      <c r="O35" s="107"/>
      <c r="P35" s="107"/>
      <c r="Q35" s="107"/>
      <c r="R35" s="107"/>
    </row>
    <row r="36" spans="1:18" x14ac:dyDescent="0.25">
      <c r="A36" s="107"/>
      <c r="B36" s="107"/>
      <c r="C36" s="107"/>
      <c r="D36" s="107"/>
      <c r="E36" s="107"/>
      <c r="F36" s="107"/>
      <c r="G36" s="107"/>
      <c r="H36" s="107"/>
      <c r="I36" s="107"/>
      <c r="J36" s="107"/>
      <c r="K36" s="107"/>
      <c r="L36" s="107"/>
      <c r="M36" s="107"/>
      <c r="N36" s="107"/>
      <c r="O36" s="107"/>
      <c r="P36" s="107"/>
      <c r="Q36" s="107"/>
      <c r="R36" s="107"/>
    </row>
  </sheetData>
  <sheetProtection algorithmName="SHA-512" hashValue="wIl6jrmY6QMpUeR1YCRuOeXRIWpwe6WpkzUzdFU6qeXYWijGWIi+CjXAnRi2huKK1s9LeqoGuTZ4DLxnwDugyg==" saltValue="dA1WYbDLrOIDqjgSrjzpz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619D3CBC-7F75-4689-A188-82F884BE43C8}"/>
    <hyperlink ref="L29" r:id="rId2" xr:uid="{C4E93C71-B493-435F-A39A-441182B0F2AC}"/>
    <hyperlink ref="C29" r:id="rId3" xr:uid="{12D7A0FB-3B0D-485B-A479-A104BDDCC810}"/>
    <hyperlink ref="I29" r:id="rId4" xr:uid="{D7E1B003-EC7A-4520-A260-C373634C0B44}"/>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Gothic,Pogrubiony"&amp;12&amp;K05-046KARTA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5" t="str">
        <f>E1_ZBe!B2</f>
        <v>2020/2021</v>
      </c>
      <c r="B1" s="345"/>
      <c r="C1" s="25"/>
      <c r="D1" s="25"/>
    </row>
    <row r="2" spans="1:19" ht="10.15" customHeight="1" thickBot="1" x14ac:dyDescent="0.3"/>
    <row r="3" spans="1:19" ht="20.100000000000001" customHeight="1" thickBot="1" x14ac:dyDescent="0.3">
      <c r="A3" s="314" t="str">
        <f>E1_ZBe!B16</f>
        <v>Moduł E1/2</v>
      </c>
      <c r="B3" s="314"/>
      <c r="C3" s="314"/>
      <c r="D3" s="318" t="str">
        <f>E1_ZBe!C16</f>
        <v>Organizacja i zarządzanie</v>
      </c>
      <c r="E3" s="319"/>
      <c r="F3" s="319"/>
      <c r="G3" s="319"/>
      <c r="H3" s="319"/>
      <c r="I3" s="320"/>
      <c r="J3" s="3"/>
      <c r="K3" s="3"/>
      <c r="L3" s="4"/>
      <c r="M3" s="4"/>
      <c r="N3" s="4"/>
      <c r="O3" s="4"/>
      <c r="P3" s="4"/>
      <c r="Q3" s="4"/>
      <c r="R3" s="4"/>
    </row>
    <row r="4" spans="1:19" ht="18.75" thickBot="1" x14ac:dyDescent="0.3">
      <c r="A4" s="346" t="s">
        <v>110</v>
      </c>
      <c r="B4" s="346"/>
      <c r="C4" s="346"/>
      <c r="D4" s="315" t="str">
        <f>E1_ZBe!B17</f>
        <v>Kurs 2.1.</v>
      </c>
      <c r="E4" s="316"/>
      <c r="F4" s="316"/>
      <c r="G4" s="316"/>
      <c r="H4" s="316"/>
      <c r="I4" s="317"/>
      <c r="J4" s="3"/>
      <c r="K4" s="3"/>
      <c r="L4" s="4"/>
      <c r="M4" s="4"/>
      <c r="N4" s="4"/>
      <c r="O4" s="4"/>
      <c r="P4" s="4"/>
      <c r="Q4" s="4"/>
      <c r="R4" s="4"/>
    </row>
    <row r="5" spans="1:19" ht="23.25" thickBot="1" x14ac:dyDescent="0.3">
      <c r="A5" s="347" t="s">
        <v>111</v>
      </c>
      <c r="B5" s="347"/>
      <c r="C5" s="347"/>
      <c r="D5" s="348" t="str">
        <f>E1_ZBe!C17</f>
        <v>Zarządzanie i zachowania organizacji</v>
      </c>
      <c r="E5" s="348"/>
      <c r="F5" s="348"/>
      <c r="G5" s="348"/>
      <c r="H5" s="348"/>
      <c r="I5" s="348"/>
      <c r="J5" s="348"/>
      <c r="K5" s="348"/>
      <c r="L5" s="349" t="s">
        <v>94</v>
      </c>
      <c r="M5" s="349"/>
      <c r="N5" s="44">
        <f>E1_ZBe!D17</f>
        <v>4</v>
      </c>
      <c r="O5" s="349" t="s">
        <v>95</v>
      </c>
      <c r="P5" s="349"/>
      <c r="Q5" s="375" t="str">
        <f>E1_ZBe!F16</f>
        <v>dr R. Nowak-Lewandowska</v>
      </c>
      <c r="R5" s="375"/>
      <c r="S5" s="375"/>
    </row>
    <row r="6" spans="1:19" ht="10.15" customHeight="1" thickBot="1" x14ac:dyDescent="0.3">
      <c r="A6" s="250"/>
      <c r="B6" s="250"/>
      <c r="C6" s="250"/>
      <c r="D6" s="250"/>
      <c r="E6" s="250"/>
      <c r="F6" s="250"/>
      <c r="G6" s="250"/>
      <c r="H6" s="250"/>
      <c r="I6" s="250"/>
      <c r="J6" s="250"/>
      <c r="K6" s="250"/>
      <c r="L6" s="250"/>
      <c r="M6" s="250"/>
      <c r="N6" s="250"/>
      <c r="O6" s="250"/>
      <c r="P6" s="250"/>
      <c r="Q6" s="250"/>
      <c r="R6" s="250"/>
      <c r="S6" s="250"/>
    </row>
    <row r="7" spans="1:19" s="443" customFormat="1" ht="40.5" customHeight="1" thickBot="1" x14ac:dyDescent="0.3">
      <c r="A7" s="347" t="s">
        <v>96</v>
      </c>
      <c r="B7" s="347"/>
      <c r="C7" s="347"/>
      <c r="D7" s="6" t="str">
        <f>E1_ZBe!B3</f>
        <v>EKONOMIA</v>
      </c>
      <c r="E7" s="6" t="str">
        <f>E1_ZBe!B4</f>
        <v>I stopnia</v>
      </c>
      <c r="F7" s="170" t="s">
        <v>97</v>
      </c>
      <c r="G7" s="40" t="str">
        <f>'M (2)'!G6</f>
        <v>I</v>
      </c>
      <c r="H7" s="170" t="s">
        <v>99</v>
      </c>
      <c r="I7" s="40">
        <f>'M (2)'!I6</f>
        <v>1</v>
      </c>
      <c r="J7" s="253" t="s">
        <v>383</v>
      </c>
      <c r="K7" s="254"/>
      <c r="L7" s="456" t="s">
        <v>100</v>
      </c>
      <c r="M7" s="457"/>
      <c r="N7" s="7" t="s">
        <v>101</v>
      </c>
      <c r="O7" s="375" t="s">
        <v>102</v>
      </c>
      <c r="P7" s="375"/>
      <c r="Q7" s="356" t="s">
        <v>103</v>
      </c>
      <c r="R7" s="356"/>
      <c r="S7" s="45">
        <f>E1_ZBe!G17</f>
        <v>30</v>
      </c>
    </row>
    <row r="8" spans="1:19" ht="10.15" customHeight="1" thickBot="1" x14ac:dyDescent="0.3">
      <c r="A8" s="321"/>
      <c r="B8" s="321"/>
      <c r="C8" s="321"/>
      <c r="D8" s="321"/>
      <c r="E8" s="321"/>
      <c r="F8" s="321"/>
      <c r="G8" s="321"/>
      <c r="H8" s="321"/>
      <c r="I8" s="321"/>
      <c r="J8" s="321"/>
      <c r="K8" s="321"/>
      <c r="L8" s="321"/>
      <c r="M8" s="321"/>
      <c r="N8" s="321"/>
      <c r="O8" s="321"/>
      <c r="P8" s="321"/>
      <c r="Q8" s="321"/>
      <c r="R8" s="321"/>
      <c r="S8" s="32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475</v>
      </c>
      <c r="C13" s="473"/>
      <c r="D13" s="473"/>
      <c r="E13" s="473"/>
      <c r="F13" s="473"/>
      <c r="G13" s="473"/>
      <c r="H13" s="473"/>
      <c r="I13" s="473"/>
      <c r="J13" s="473"/>
      <c r="K13" s="473"/>
      <c r="L13" s="473"/>
      <c r="M13" s="474"/>
      <c r="N13" s="172"/>
      <c r="O13" s="129" t="s">
        <v>465</v>
      </c>
      <c r="P13" s="130"/>
      <c r="Q13" s="130"/>
      <c r="R13" s="130"/>
      <c r="S13" s="173"/>
    </row>
    <row r="14" spans="1:19" ht="15" customHeight="1" x14ac:dyDescent="0.25">
      <c r="A14" s="351" t="s">
        <v>116</v>
      </c>
      <c r="B14" s="475" t="s">
        <v>580</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1"/>
      <c r="B15" s="481"/>
      <c r="C15" s="482"/>
      <c r="D15" s="482"/>
      <c r="E15" s="482"/>
      <c r="F15" s="482"/>
      <c r="G15" s="482"/>
      <c r="H15" s="482"/>
      <c r="I15" s="482"/>
      <c r="J15" s="482"/>
      <c r="K15" s="482"/>
      <c r="L15" s="482"/>
      <c r="M15" s="483"/>
      <c r="N15" s="484" t="s">
        <v>294</v>
      </c>
      <c r="O15" s="485"/>
      <c r="P15" s="485"/>
      <c r="Q15" s="485"/>
      <c r="R15" s="485"/>
      <c r="S15" s="486"/>
    </row>
    <row r="16" spans="1:19" ht="15" customHeight="1" x14ac:dyDescent="0.25">
      <c r="A16" s="291"/>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1"/>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1"/>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1"/>
      <c r="B19" s="493" t="s">
        <v>581</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1"/>
      <c r="B20" s="481"/>
      <c r="C20" s="482"/>
      <c r="D20" s="482"/>
      <c r="E20" s="482"/>
      <c r="F20" s="482"/>
      <c r="G20" s="482"/>
      <c r="H20" s="482"/>
      <c r="I20" s="482"/>
      <c r="J20" s="482"/>
      <c r="K20" s="482"/>
      <c r="L20" s="482"/>
      <c r="M20" s="483"/>
      <c r="N20" s="484" t="s">
        <v>298</v>
      </c>
      <c r="O20" s="485"/>
      <c r="P20" s="485"/>
      <c r="Q20" s="485"/>
      <c r="R20" s="485"/>
      <c r="S20" s="486"/>
    </row>
    <row r="21" spans="1:19" ht="15" customHeight="1" x14ac:dyDescent="0.25">
      <c r="A21" s="291"/>
      <c r="B21" s="481"/>
      <c r="C21" s="482"/>
      <c r="D21" s="482"/>
      <c r="E21" s="482"/>
      <c r="F21" s="482"/>
      <c r="G21" s="482"/>
      <c r="H21" s="482"/>
      <c r="I21" s="482"/>
      <c r="J21" s="482"/>
      <c r="K21" s="482"/>
      <c r="L21" s="482"/>
      <c r="M21" s="483"/>
      <c r="N21" s="484" t="s">
        <v>296</v>
      </c>
      <c r="O21" s="485"/>
      <c r="P21" s="485"/>
      <c r="Q21" s="485"/>
      <c r="R21" s="485"/>
      <c r="S21" s="486"/>
    </row>
    <row r="22" spans="1:19" ht="15" customHeight="1" x14ac:dyDescent="0.25">
      <c r="A22" s="291"/>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1"/>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1"/>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1"/>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1"/>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1"/>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1"/>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1"/>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1"/>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1"/>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1"/>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2"/>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3" t="s">
        <v>117</v>
      </c>
      <c r="B34" s="475" t="s">
        <v>582</v>
      </c>
      <c r="C34" s="476"/>
      <c r="D34" s="476"/>
      <c r="E34" s="476"/>
      <c r="F34" s="476"/>
      <c r="G34" s="476"/>
      <c r="H34" s="476"/>
      <c r="I34" s="476"/>
      <c r="J34" s="476"/>
      <c r="K34" s="476"/>
      <c r="L34" s="476"/>
      <c r="M34" s="477"/>
      <c r="N34" s="478" t="s">
        <v>307</v>
      </c>
      <c r="O34" s="479"/>
      <c r="P34" s="479"/>
      <c r="Q34" s="479"/>
      <c r="R34" s="479"/>
      <c r="S34" s="480"/>
    </row>
    <row r="35" spans="1:19" ht="15" customHeight="1" x14ac:dyDescent="0.25">
      <c r="A35" s="354"/>
      <c r="B35" s="481"/>
      <c r="C35" s="482"/>
      <c r="D35" s="482"/>
      <c r="E35" s="482"/>
      <c r="F35" s="482"/>
      <c r="G35" s="482"/>
      <c r="H35" s="482"/>
      <c r="I35" s="482"/>
      <c r="J35" s="482"/>
      <c r="K35" s="482"/>
      <c r="L35" s="482"/>
      <c r="M35" s="483"/>
      <c r="N35" s="484" t="s">
        <v>314</v>
      </c>
      <c r="O35" s="485"/>
      <c r="P35" s="485"/>
      <c r="Q35" s="485"/>
      <c r="R35" s="485"/>
      <c r="S35" s="486"/>
    </row>
    <row r="36" spans="1:19" ht="15" customHeight="1" x14ac:dyDescent="0.25">
      <c r="A36" s="354"/>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4"/>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4"/>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4"/>
      <c r="B39" s="493" t="s">
        <v>583</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4"/>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4"/>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4"/>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4"/>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4"/>
      <c r="B44" s="493" t="s">
        <v>584</v>
      </c>
      <c r="C44" s="494"/>
      <c r="D44" s="494"/>
      <c r="E44" s="494"/>
      <c r="F44" s="494"/>
      <c r="G44" s="494"/>
      <c r="H44" s="494"/>
      <c r="I44" s="494"/>
      <c r="J44" s="494"/>
      <c r="K44" s="494"/>
      <c r="L44" s="494"/>
      <c r="M44" s="495"/>
      <c r="N44" s="496" t="s">
        <v>312</v>
      </c>
      <c r="O44" s="497"/>
      <c r="P44" s="497"/>
      <c r="Q44" s="497"/>
      <c r="R44" s="497"/>
      <c r="S44" s="498"/>
    </row>
    <row r="45" spans="1:19" ht="15" customHeight="1" x14ac:dyDescent="0.25">
      <c r="A45" s="354"/>
      <c r="B45" s="481"/>
      <c r="C45" s="482"/>
      <c r="D45" s="482"/>
      <c r="E45" s="482"/>
      <c r="F45" s="482"/>
      <c r="G45" s="482"/>
      <c r="H45" s="482"/>
      <c r="I45" s="482"/>
      <c r="J45" s="482"/>
      <c r="K45" s="482"/>
      <c r="L45" s="482"/>
      <c r="M45" s="483"/>
      <c r="N45" s="484" t="s">
        <v>316</v>
      </c>
      <c r="O45" s="485"/>
      <c r="P45" s="485"/>
      <c r="Q45" s="485"/>
      <c r="R45" s="485"/>
      <c r="S45" s="486"/>
    </row>
    <row r="46" spans="1:19" ht="15" customHeight="1" x14ac:dyDescent="0.25">
      <c r="A46" s="354"/>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4"/>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4"/>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4"/>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4"/>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4"/>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4"/>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5"/>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7" t="s">
        <v>476</v>
      </c>
      <c r="B54" s="475" t="s">
        <v>585</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1"/>
      <c r="B55" s="481"/>
      <c r="C55" s="482"/>
      <c r="D55" s="482"/>
      <c r="E55" s="482"/>
      <c r="F55" s="482"/>
      <c r="G55" s="482"/>
      <c r="H55" s="482"/>
      <c r="I55" s="482"/>
      <c r="J55" s="482"/>
      <c r="K55" s="482"/>
      <c r="L55" s="482"/>
      <c r="M55" s="483"/>
      <c r="N55" s="484" t="s">
        <v>324</v>
      </c>
      <c r="O55" s="485"/>
      <c r="P55" s="485"/>
      <c r="Q55" s="485"/>
      <c r="R55" s="485"/>
      <c r="S55" s="486"/>
    </row>
    <row r="56" spans="1:19" ht="15" customHeight="1" x14ac:dyDescent="0.25">
      <c r="A56" s="291"/>
      <c r="B56" s="481"/>
      <c r="C56" s="482"/>
      <c r="D56" s="482"/>
      <c r="E56" s="482"/>
      <c r="F56" s="482"/>
      <c r="G56" s="482"/>
      <c r="H56" s="482"/>
      <c r="I56" s="482"/>
      <c r="J56" s="482"/>
      <c r="K56" s="482"/>
      <c r="L56" s="482"/>
      <c r="M56" s="483"/>
      <c r="N56" s="484" t="s">
        <v>328</v>
      </c>
      <c r="O56" s="485"/>
      <c r="P56" s="485"/>
      <c r="Q56" s="485"/>
      <c r="R56" s="485"/>
      <c r="S56" s="486"/>
    </row>
    <row r="57" spans="1:19" ht="15" customHeight="1" x14ac:dyDescent="0.25">
      <c r="A57" s="291"/>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1"/>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1"/>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1"/>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1"/>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1"/>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1"/>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1"/>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1"/>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1"/>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1"/>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2"/>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1"/>
      <c r="B69" s="302"/>
      <c r="C69" s="302"/>
      <c r="D69" s="302"/>
      <c r="E69" s="302"/>
      <c r="F69" s="302"/>
      <c r="G69" s="302"/>
      <c r="H69" s="302"/>
      <c r="I69" s="302"/>
      <c r="J69" s="302"/>
      <c r="K69" s="302"/>
      <c r="L69" s="302"/>
      <c r="M69" s="302"/>
      <c r="N69" s="302"/>
      <c r="O69" s="302"/>
      <c r="P69" s="302"/>
      <c r="Q69" s="302"/>
      <c r="R69" s="302"/>
      <c r="S69" s="303"/>
    </row>
    <row r="70" spans="1:19" ht="20.100000000000001" customHeight="1" x14ac:dyDescent="0.25">
      <c r="A70" s="239" t="s">
        <v>119</v>
      </c>
      <c r="B70" s="240"/>
      <c r="C70" s="240"/>
      <c r="D70" s="240"/>
      <c r="E70" s="240"/>
      <c r="F70" s="240"/>
      <c r="G70" s="240"/>
      <c r="H70" s="240"/>
      <c r="I70" s="240"/>
      <c r="J70" s="32"/>
      <c r="K70" s="278" t="s">
        <v>120</v>
      </c>
      <c r="L70" s="188"/>
      <c r="M70" s="188"/>
      <c r="N70" s="188"/>
      <c r="O70" s="188"/>
      <c r="P70" s="188"/>
      <c r="Q70" s="188"/>
      <c r="R70" s="188"/>
      <c r="S70" s="189"/>
    </row>
    <row r="71" spans="1:19" ht="15" customHeight="1" x14ac:dyDescent="0.25">
      <c r="A71" s="291" t="s">
        <v>201</v>
      </c>
      <c r="B71" s="308" t="s">
        <v>121</v>
      </c>
      <c r="C71" s="309"/>
      <c r="D71" s="309"/>
      <c r="E71" s="309"/>
      <c r="F71" s="310"/>
      <c r="G71" s="295">
        <f>E1_ZBe!G17</f>
        <v>30</v>
      </c>
      <c r="H71" s="296"/>
      <c r="I71" s="297"/>
      <c r="J71" s="304"/>
      <c r="K71" s="288" t="s">
        <v>202</v>
      </c>
      <c r="L71" s="275" t="s">
        <v>473</v>
      </c>
      <c r="M71" s="276"/>
      <c r="N71" s="276"/>
      <c r="O71" s="276"/>
      <c r="P71" s="276"/>
      <c r="Q71" s="276"/>
      <c r="R71" s="276"/>
      <c r="S71" s="277"/>
    </row>
    <row r="72" spans="1:19" ht="15" customHeight="1" x14ac:dyDescent="0.25">
      <c r="A72" s="291"/>
      <c r="B72" s="311" t="s">
        <v>123</v>
      </c>
      <c r="C72" s="312"/>
      <c r="D72" s="312"/>
      <c r="E72" s="312"/>
      <c r="F72" s="313"/>
      <c r="G72" s="282">
        <f>SUM(G73:I83)</f>
        <v>30</v>
      </c>
      <c r="H72" s="283"/>
      <c r="I72" s="284"/>
      <c r="J72" s="304"/>
      <c r="K72" s="289"/>
      <c r="L72" s="505" t="s">
        <v>124</v>
      </c>
      <c r="M72" s="506"/>
      <c r="N72" s="506"/>
      <c r="O72" s="506"/>
      <c r="P72" s="506"/>
      <c r="Q72" s="506"/>
      <c r="R72" s="506"/>
      <c r="S72" s="507"/>
    </row>
    <row r="73" spans="1:19" ht="15" customHeight="1" x14ac:dyDescent="0.25">
      <c r="A73" s="291"/>
      <c r="B73" s="298" t="s">
        <v>124</v>
      </c>
      <c r="C73" s="299"/>
      <c r="D73" s="299"/>
      <c r="E73" s="299"/>
      <c r="F73" s="300"/>
      <c r="G73" s="305">
        <v>4</v>
      </c>
      <c r="H73" s="306"/>
      <c r="I73" s="307"/>
      <c r="J73" s="304"/>
      <c r="K73" s="289"/>
      <c r="L73" s="505" t="s">
        <v>151</v>
      </c>
      <c r="M73" s="506"/>
      <c r="N73" s="506"/>
      <c r="O73" s="506"/>
      <c r="P73" s="506"/>
      <c r="Q73" s="506"/>
      <c r="R73" s="506"/>
      <c r="S73" s="507"/>
    </row>
    <row r="74" spans="1:19" ht="15" customHeight="1" x14ac:dyDescent="0.25">
      <c r="A74" s="291"/>
      <c r="B74" s="298" t="s">
        <v>125</v>
      </c>
      <c r="C74" s="299"/>
      <c r="D74" s="299"/>
      <c r="E74" s="299"/>
      <c r="F74" s="300"/>
      <c r="G74" s="305">
        <v>2</v>
      </c>
      <c r="H74" s="306"/>
      <c r="I74" s="307"/>
      <c r="J74" s="304"/>
      <c r="K74" s="289"/>
      <c r="L74" s="505" t="s">
        <v>155</v>
      </c>
      <c r="M74" s="506"/>
      <c r="N74" s="506"/>
      <c r="O74" s="506"/>
      <c r="P74" s="506"/>
      <c r="Q74" s="506"/>
      <c r="R74" s="506"/>
      <c r="S74" s="507"/>
    </row>
    <row r="75" spans="1:19" ht="15" customHeight="1" x14ac:dyDescent="0.25">
      <c r="A75" s="291"/>
      <c r="B75" s="298" t="s">
        <v>126</v>
      </c>
      <c r="C75" s="299"/>
      <c r="D75" s="299"/>
      <c r="E75" s="299"/>
      <c r="F75" s="300"/>
      <c r="G75" s="305">
        <f>E1_ZBe!H17</f>
        <v>16</v>
      </c>
      <c r="H75" s="306"/>
      <c r="I75" s="307"/>
      <c r="J75" s="304"/>
      <c r="K75" s="289"/>
      <c r="L75" s="505" t="s">
        <v>158</v>
      </c>
      <c r="M75" s="506"/>
      <c r="N75" s="506"/>
      <c r="O75" s="506"/>
      <c r="P75" s="506"/>
      <c r="Q75" s="506"/>
      <c r="R75" s="506"/>
      <c r="S75" s="507"/>
    </row>
    <row r="76" spans="1:19" ht="15" customHeight="1" x14ac:dyDescent="0.25">
      <c r="A76" s="291"/>
      <c r="B76" s="298" t="s">
        <v>127</v>
      </c>
      <c r="C76" s="299"/>
      <c r="D76" s="299"/>
      <c r="E76" s="299"/>
      <c r="F76" s="300"/>
      <c r="G76" s="305"/>
      <c r="H76" s="306"/>
      <c r="I76" s="307"/>
      <c r="J76" s="304"/>
      <c r="K76" s="289"/>
      <c r="L76" s="505" t="s">
        <v>165</v>
      </c>
      <c r="M76" s="506"/>
      <c r="N76" s="506"/>
      <c r="O76" s="506"/>
      <c r="P76" s="506"/>
      <c r="Q76" s="506"/>
      <c r="R76" s="506"/>
      <c r="S76" s="507"/>
    </row>
    <row r="77" spans="1:19" ht="15" customHeight="1" x14ac:dyDescent="0.25">
      <c r="A77" s="291"/>
      <c r="B77" s="298" t="s">
        <v>128</v>
      </c>
      <c r="C77" s="299"/>
      <c r="D77" s="299"/>
      <c r="E77" s="299"/>
      <c r="F77" s="300"/>
      <c r="G77" s="305"/>
      <c r="H77" s="306"/>
      <c r="I77" s="307"/>
      <c r="J77" s="304"/>
      <c r="K77" s="289"/>
      <c r="L77" s="505" t="s">
        <v>180</v>
      </c>
      <c r="M77" s="506"/>
      <c r="N77" s="506"/>
      <c r="O77" s="506"/>
      <c r="P77" s="506"/>
      <c r="Q77" s="506"/>
      <c r="R77" s="506"/>
      <c r="S77" s="507"/>
    </row>
    <row r="78" spans="1:19" ht="15" customHeight="1" x14ac:dyDescent="0.25">
      <c r="A78" s="291"/>
      <c r="B78" s="298" t="s">
        <v>129</v>
      </c>
      <c r="C78" s="299"/>
      <c r="D78" s="299"/>
      <c r="E78" s="299"/>
      <c r="F78" s="300"/>
      <c r="G78" s="305">
        <v>4</v>
      </c>
      <c r="H78" s="306"/>
      <c r="I78" s="307"/>
      <c r="J78" s="304"/>
      <c r="K78" s="289"/>
      <c r="L78" s="505" t="s">
        <v>181</v>
      </c>
      <c r="M78" s="506"/>
      <c r="N78" s="506"/>
      <c r="O78" s="506"/>
      <c r="P78" s="506"/>
      <c r="Q78" s="506"/>
      <c r="R78" s="506"/>
      <c r="S78" s="507"/>
    </row>
    <row r="79" spans="1:19" ht="15" customHeight="1" x14ac:dyDescent="0.25">
      <c r="A79" s="291"/>
      <c r="B79" s="298" t="s">
        <v>130</v>
      </c>
      <c r="C79" s="299"/>
      <c r="D79" s="299"/>
      <c r="E79" s="299"/>
      <c r="F79" s="300"/>
      <c r="G79" s="305"/>
      <c r="H79" s="306"/>
      <c r="I79" s="307"/>
      <c r="J79" s="304"/>
      <c r="K79" s="290"/>
      <c r="L79" s="505"/>
      <c r="M79" s="506"/>
      <c r="N79" s="506"/>
      <c r="O79" s="506"/>
      <c r="P79" s="506"/>
      <c r="Q79" s="506"/>
      <c r="R79" s="506"/>
      <c r="S79" s="507"/>
    </row>
    <row r="80" spans="1:19" ht="15" customHeight="1" x14ac:dyDescent="0.25">
      <c r="A80" s="291"/>
      <c r="B80" s="298" t="s">
        <v>131</v>
      </c>
      <c r="C80" s="299"/>
      <c r="D80" s="299"/>
      <c r="E80" s="299"/>
      <c r="F80" s="300"/>
      <c r="G80" s="305"/>
      <c r="H80" s="306"/>
      <c r="I80" s="307"/>
      <c r="J80" s="304"/>
      <c r="K80" s="288" t="s">
        <v>203</v>
      </c>
      <c r="L80" s="275" t="s">
        <v>455</v>
      </c>
      <c r="M80" s="276"/>
      <c r="N80" s="276"/>
      <c r="O80" s="276"/>
      <c r="P80" s="276"/>
      <c r="Q80" s="276"/>
      <c r="R80" s="276"/>
      <c r="S80" s="277"/>
    </row>
    <row r="81" spans="1:19" ht="15" customHeight="1" x14ac:dyDescent="0.25">
      <c r="A81" s="291"/>
      <c r="B81" s="298" t="s">
        <v>133</v>
      </c>
      <c r="C81" s="299"/>
      <c r="D81" s="299"/>
      <c r="E81" s="299"/>
      <c r="F81" s="300"/>
      <c r="G81" s="305">
        <v>2</v>
      </c>
      <c r="H81" s="306"/>
      <c r="I81" s="307"/>
      <c r="J81" s="304"/>
      <c r="K81" s="289"/>
      <c r="L81" s="505" t="s">
        <v>150</v>
      </c>
      <c r="M81" s="506"/>
      <c r="N81" s="506"/>
      <c r="O81" s="506"/>
      <c r="P81" s="506"/>
      <c r="Q81" s="506"/>
      <c r="R81" s="506"/>
      <c r="S81" s="507"/>
    </row>
    <row r="82" spans="1:19" ht="15" customHeight="1" x14ac:dyDescent="0.25">
      <c r="A82" s="291"/>
      <c r="B82" s="298" t="s">
        <v>134</v>
      </c>
      <c r="C82" s="299"/>
      <c r="D82" s="299"/>
      <c r="E82" s="299"/>
      <c r="F82" s="300"/>
      <c r="G82" s="305">
        <v>2</v>
      </c>
      <c r="H82" s="306"/>
      <c r="I82" s="307"/>
      <c r="J82" s="304"/>
      <c r="K82" s="289"/>
      <c r="L82" s="505" t="s">
        <v>160</v>
      </c>
      <c r="M82" s="506"/>
      <c r="N82" s="506"/>
      <c r="O82" s="506"/>
      <c r="P82" s="506"/>
      <c r="Q82" s="506"/>
      <c r="R82" s="506"/>
      <c r="S82" s="507"/>
    </row>
    <row r="83" spans="1:19" ht="15" customHeight="1" x14ac:dyDescent="0.25">
      <c r="A83" s="291"/>
      <c r="B83" s="298" t="s">
        <v>135</v>
      </c>
      <c r="C83" s="299"/>
      <c r="D83" s="299"/>
      <c r="E83" s="299"/>
      <c r="F83" s="300"/>
      <c r="G83" s="305"/>
      <c r="H83" s="306"/>
      <c r="I83" s="307"/>
      <c r="J83" s="304"/>
      <c r="K83" s="289"/>
      <c r="L83" s="505" t="s">
        <v>157</v>
      </c>
      <c r="M83" s="506"/>
      <c r="N83" s="506"/>
      <c r="O83" s="506"/>
      <c r="P83" s="506"/>
      <c r="Q83" s="506"/>
      <c r="R83" s="506"/>
      <c r="S83" s="507"/>
    </row>
    <row r="84" spans="1:19" ht="15" customHeight="1" x14ac:dyDescent="0.25">
      <c r="A84" s="291"/>
      <c r="B84" s="272" t="s">
        <v>136</v>
      </c>
      <c r="C84" s="273"/>
      <c r="D84" s="273"/>
      <c r="E84" s="273"/>
      <c r="F84" s="274"/>
      <c r="G84" s="295">
        <f>E1_ZBe!J17</f>
        <v>70</v>
      </c>
      <c r="H84" s="296"/>
      <c r="I84" s="297"/>
      <c r="J84" s="304"/>
      <c r="K84" s="289"/>
      <c r="L84" s="505" t="s">
        <v>154</v>
      </c>
      <c r="M84" s="506"/>
      <c r="N84" s="506"/>
      <c r="O84" s="506"/>
      <c r="P84" s="506"/>
      <c r="Q84" s="506"/>
      <c r="R84" s="506"/>
      <c r="S84" s="507"/>
    </row>
    <row r="85" spans="1:19" ht="15" customHeight="1" x14ac:dyDescent="0.25">
      <c r="A85" s="291"/>
      <c r="B85" s="292" t="s">
        <v>205</v>
      </c>
      <c r="C85" s="293"/>
      <c r="D85" s="293"/>
      <c r="E85" s="293"/>
      <c r="F85" s="294"/>
      <c r="G85" s="282">
        <f>SUM(G84,G71)</f>
        <v>100</v>
      </c>
      <c r="H85" s="283"/>
      <c r="I85" s="284"/>
      <c r="J85" s="328"/>
      <c r="K85" s="290"/>
      <c r="L85" s="505"/>
      <c r="M85" s="506"/>
      <c r="N85" s="506"/>
      <c r="O85" s="506"/>
      <c r="P85" s="506"/>
      <c r="Q85" s="506"/>
      <c r="R85" s="506"/>
      <c r="S85" s="507"/>
    </row>
    <row r="86" spans="1:19" ht="15" customHeight="1" x14ac:dyDescent="0.25">
      <c r="A86" s="285"/>
      <c r="B86" s="286"/>
      <c r="C86" s="286"/>
      <c r="D86" s="286"/>
      <c r="E86" s="286"/>
      <c r="F86" s="286"/>
      <c r="G86" s="286"/>
      <c r="H86" s="286"/>
      <c r="I86" s="286"/>
      <c r="J86" s="286"/>
      <c r="K86" s="286"/>
      <c r="L86" s="286"/>
      <c r="M86" s="286"/>
      <c r="N86" s="286"/>
      <c r="O86" s="286"/>
      <c r="P86" s="286"/>
      <c r="Q86" s="286"/>
      <c r="R86" s="286"/>
      <c r="S86" s="287"/>
    </row>
    <row r="87" spans="1:19" ht="20.100000000000001" customHeight="1" x14ac:dyDescent="0.25">
      <c r="A87" s="325" t="s">
        <v>137</v>
      </c>
      <c r="B87" s="326"/>
      <c r="C87" s="326"/>
      <c r="D87" s="326"/>
      <c r="E87" s="326"/>
      <c r="F87" s="326"/>
      <c r="G87" s="326"/>
      <c r="H87" s="326"/>
      <c r="I87" s="326"/>
      <c r="J87" s="326"/>
      <c r="K87" s="326"/>
      <c r="L87" s="326"/>
      <c r="M87" s="326"/>
      <c r="N87" s="326"/>
      <c r="O87" s="326"/>
      <c r="P87" s="326"/>
      <c r="Q87" s="326"/>
      <c r="R87" s="326"/>
      <c r="S87" s="327"/>
    </row>
    <row r="88" spans="1:19" ht="15" customHeight="1" x14ac:dyDescent="0.25">
      <c r="A88" s="336" t="s">
        <v>200</v>
      </c>
      <c r="B88" s="337" t="s">
        <v>138</v>
      </c>
      <c r="C88" s="338"/>
      <c r="D88" s="338"/>
      <c r="E88" s="339"/>
      <c r="F88" s="337" t="str">
        <f>E1_ZBe!E17</f>
        <v>egzamin</v>
      </c>
      <c r="G88" s="338"/>
      <c r="H88" s="338"/>
      <c r="I88" s="339"/>
      <c r="J88" s="340"/>
      <c r="K88" s="344" t="s">
        <v>139</v>
      </c>
      <c r="L88" s="341" t="s">
        <v>140</v>
      </c>
      <c r="M88" s="342"/>
      <c r="N88" s="342"/>
      <c r="O88" s="342"/>
      <c r="P88" s="342"/>
      <c r="Q88" s="342"/>
      <c r="R88" s="342"/>
      <c r="S88" s="343"/>
    </row>
    <row r="89" spans="1:19" ht="15" customHeight="1" x14ac:dyDescent="0.25">
      <c r="A89" s="336"/>
      <c r="B89" s="322" t="s">
        <v>468</v>
      </c>
      <c r="C89" s="323"/>
      <c r="D89" s="323"/>
      <c r="E89" s="324"/>
      <c r="F89" s="322" t="s">
        <v>142</v>
      </c>
      <c r="G89" s="323"/>
      <c r="H89" s="323"/>
      <c r="I89" s="324"/>
      <c r="J89" s="340"/>
      <c r="K89" s="344"/>
      <c r="L89" s="279" t="s">
        <v>291</v>
      </c>
      <c r="M89" s="280"/>
      <c r="N89" s="280"/>
      <c r="O89" s="280"/>
      <c r="P89" s="280"/>
      <c r="Q89" s="280"/>
      <c r="R89" s="280"/>
      <c r="S89" s="281"/>
    </row>
    <row r="90" spans="1:19" ht="15" customHeight="1" x14ac:dyDescent="0.25">
      <c r="A90" s="336"/>
      <c r="B90" s="508" t="s">
        <v>149</v>
      </c>
      <c r="C90" s="509"/>
      <c r="D90" s="509"/>
      <c r="E90" s="510"/>
      <c r="F90" s="511">
        <v>50</v>
      </c>
      <c r="G90" s="512"/>
      <c r="H90" s="512"/>
      <c r="I90" s="513"/>
      <c r="J90" s="340"/>
      <c r="K90" s="344"/>
      <c r="L90" s="279" t="s">
        <v>292</v>
      </c>
      <c r="M90" s="280"/>
      <c r="N90" s="280"/>
      <c r="O90" s="280"/>
      <c r="P90" s="280"/>
      <c r="Q90" s="280"/>
      <c r="R90" s="280"/>
      <c r="S90" s="281"/>
    </row>
    <row r="91" spans="1:19" ht="15" customHeight="1" x14ac:dyDescent="0.25">
      <c r="A91" s="336"/>
      <c r="B91" s="508" t="s">
        <v>165</v>
      </c>
      <c r="C91" s="509"/>
      <c r="D91" s="509"/>
      <c r="E91" s="510"/>
      <c r="F91" s="511">
        <v>30</v>
      </c>
      <c r="G91" s="512"/>
      <c r="H91" s="512"/>
      <c r="I91" s="513"/>
      <c r="J91" s="340"/>
      <c r="K91" s="344"/>
      <c r="L91" s="279" t="s">
        <v>143</v>
      </c>
      <c r="M91" s="280"/>
      <c r="N91" s="280"/>
      <c r="O91" s="280"/>
      <c r="P91" s="280"/>
      <c r="Q91" s="280"/>
      <c r="R91" s="280"/>
      <c r="S91" s="281"/>
    </row>
    <row r="92" spans="1:19" ht="15" customHeight="1" x14ac:dyDescent="0.25">
      <c r="A92" s="336"/>
      <c r="B92" s="508" t="s">
        <v>170</v>
      </c>
      <c r="C92" s="509"/>
      <c r="D92" s="509"/>
      <c r="E92" s="510"/>
      <c r="F92" s="511">
        <v>10</v>
      </c>
      <c r="G92" s="512"/>
      <c r="H92" s="512"/>
      <c r="I92" s="513"/>
      <c r="J92" s="340"/>
      <c r="K92" s="344"/>
      <c r="L92" s="279" t="s">
        <v>293</v>
      </c>
      <c r="M92" s="280"/>
      <c r="N92" s="280"/>
      <c r="O92" s="280"/>
      <c r="P92" s="280"/>
      <c r="Q92" s="280"/>
      <c r="R92" s="280"/>
      <c r="S92" s="281"/>
    </row>
    <row r="93" spans="1:19" ht="15" customHeight="1" x14ac:dyDescent="0.25">
      <c r="A93" s="336"/>
      <c r="B93" s="508" t="s">
        <v>159</v>
      </c>
      <c r="C93" s="509"/>
      <c r="D93" s="509"/>
      <c r="E93" s="510"/>
      <c r="F93" s="511">
        <v>10</v>
      </c>
      <c r="G93" s="512"/>
      <c r="H93" s="512"/>
      <c r="I93" s="513"/>
      <c r="J93" s="340"/>
      <c r="K93" s="344"/>
      <c r="L93" s="279" t="s">
        <v>144</v>
      </c>
      <c r="M93" s="280"/>
      <c r="N93" s="280"/>
      <c r="O93" s="280"/>
      <c r="P93" s="280"/>
      <c r="Q93" s="280"/>
      <c r="R93" s="280"/>
      <c r="S93" s="281"/>
    </row>
    <row r="94" spans="1:19" ht="15" customHeight="1" x14ac:dyDescent="0.25">
      <c r="A94" s="336"/>
      <c r="B94" s="508"/>
      <c r="C94" s="509"/>
      <c r="D94" s="509"/>
      <c r="E94" s="510"/>
      <c r="F94" s="511"/>
      <c r="G94" s="512"/>
      <c r="H94" s="512"/>
      <c r="I94" s="513"/>
      <c r="J94" s="340"/>
      <c r="K94" s="344"/>
      <c r="L94" s="279" t="s">
        <v>883</v>
      </c>
      <c r="M94" s="280"/>
      <c r="N94" s="280"/>
      <c r="O94" s="280"/>
      <c r="P94" s="280"/>
      <c r="Q94" s="280"/>
      <c r="R94" s="280"/>
      <c r="S94" s="281"/>
    </row>
    <row r="95" spans="1:19" ht="15" customHeight="1" x14ac:dyDescent="0.25">
      <c r="A95" s="285"/>
      <c r="B95" s="286"/>
      <c r="C95" s="286"/>
      <c r="D95" s="286"/>
      <c r="E95" s="286"/>
      <c r="F95" s="286"/>
      <c r="G95" s="286"/>
      <c r="H95" s="286"/>
      <c r="I95" s="286"/>
      <c r="J95" s="286"/>
      <c r="K95" s="286"/>
      <c r="L95" s="286"/>
      <c r="M95" s="286"/>
      <c r="N95" s="286"/>
      <c r="O95" s="286"/>
      <c r="P95" s="286"/>
      <c r="Q95" s="286"/>
      <c r="R95" s="286"/>
      <c r="S95" s="287"/>
    </row>
    <row r="96" spans="1:19" ht="20.100000000000001" customHeight="1" x14ac:dyDescent="0.25">
      <c r="A96" s="329" t="s">
        <v>199</v>
      </c>
      <c r="B96" s="330" t="s">
        <v>145</v>
      </c>
      <c r="C96" s="330"/>
      <c r="D96" s="330"/>
      <c r="E96" s="330"/>
      <c r="F96" s="330"/>
      <c r="G96" s="330"/>
      <c r="H96" s="330"/>
      <c r="I96" s="330"/>
      <c r="J96" s="330"/>
      <c r="K96" s="330"/>
      <c r="L96" s="330"/>
      <c r="M96" s="330"/>
      <c r="N96" s="330"/>
      <c r="O96" s="330"/>
      <c r="P96" s="330"/>
      <c r="Q96" s="330"/>
      <c r="R96" s="330"/>
      <c r="S96" s="331"/>
    </row>
    <row r="97" spans="1:19" ht="15" customHeight="1" x14ac:dyDescent="0.25">
      <c r="A97" s="329"/>
      <c r="B97" s="332" t="s">
        <v>456</v>
      </c>
      <c r="C97" s="332"/>
      <c r="D97" s="332"/>
      <c r="E97" s="332"/>
      <c r="F97" s="332"/>
      <c r="G97" s="332"/>
      <c r="H97" s="332"/>
      <c r="I97" s="332"/>
      <c r="J97" s="332"/>
      <c r="K97" s="332"/>
      <c r="L97" s="332"/>
      <c r="M97" s="332"/>
      <c r="N97" s="332"/>
      <c r="O97" s="332"/>
      <c r="P97" s="332"/>
      <c r="Q97" s="332"/>
      <c r="R97" s="332"/>
      <c r="S97" s="333"/>
    </row>
    <row r="98" spans="1:19" ht="146.25" customHeight="1" x14ac:dyDescent="0.25">
      <c r="A98" s="329"/>
      <c r="B98" s="514" t="s">
        <v>474</v>
      </c>
      <c r="C98" s="514"/>
      <c r="D98" s="514"/>
      <c r="E98" s="514"/>
      <c r="F98" s="514"/>
      <c r="G98" s="514"/>
      <c r="H98" s="514"/>
      <c r="I98" s="514"/>
      <c r="J98" s="514"/>
      <c r="K98" s="514"/>
      <c r="L98" s="514"/>
      <c r="M98" s="514"/>
      <c r="N98" s="514"/>
      <c r="O98" s="514"/>
      <c r="P98" s="514"/>
      <c r="Q98" s="514"/>
      <c r="R98" s="514"/>
      <c r="S98" s="515"/>
    </row>
    <row r="99" spans="1:19" ht="15" customHeight="1" x14ac:dyDescent="0.25">
      <c r="A99" s="329"/>
      <c r="B99" s="334" t="s">
        <v>147</v>
      </c>
      <c r="C99" s="334"/>
      <c r="D99" s="334"/>
      <c r="E99" s="334"/>
      <c r="F99" s="334"/>
      <c r="G99" s="334"/>
      <c r="H99" s="334"/>
      <c r="I99" s="334"/>
      <c r="J99" s="334"/>
      <c r="K99" s="334"/>
      <c r="L99" s="334"/>
      <c r="M99" s="334"/>
      <c r="N99" s="334"/>
      <c r="O99" s="334"/>
      <c r="P99" s="334"/>
      <c r="Q99" s="334"/>
      <c r="R99" s="334"/>
      <c r="S99" s="335"/>
    </row>
    <row r="100" spans="1:19" ht="77.099999999999994" customHeight="1" x14ac:dyDescent="0.25">
      <c r="A100" s="329"/>
      <c r="B100" s="514" t="s">
        <v>843</v>
      </c>
      <c r="C100" s="514"/>
      <c r="D100" s="514"/>
      <c r="E100" s="514"/>
      <c r="F100" s="514"/>
      <c r="G100" s="514"/>
      <c r="H100" s="514"/>
      <c r="I100" s="514"/>
      <c r="J100" s="514"/>
      <c r="K100" s="514"/>
      <c r="L100" s="514"/>
      <c r="M100" s="514"/>
      <c r="N100" s="514"/>
      <c r="O100" s="514"/>
      <c r="P100" s="514"/>
      <c r="Q100" s="514"/>
      <c r="R100" s="514"/>
      <c r="S100" s="515"/>
    </row>
    <row r="101" spans="1:19" ht="15" customHeight="1" x14ac:dyDescent="0.25">
      <c r="A101" s="329"/>
      <c r="B101" s="334" t="s">
        <v>148</v>
      </c>
      <c r="C101" s="334"/>
      <c r="D101" s="334"/>
      <c r="E101" s="334"/>
      <c r="F101" s="334"/>
      <c r="G101" s="334"/>
      <c r="H101" s="334"/>
      <c r="I101" s="334"/>
      <c r="J101" s="334"/>
      <c r="K101" s="334"/>
      <c r="L101" s="334"/>
      <c r="M101" s="334"/>
      <c r="N101" s="334"/>
      <c r="O101" s="334"/>
      <c r="P101" s="334"/>
      <c r="Q101" s="334"/>
      <c r="R101" s="334"/>
      <c r="S101" s="335"/>
    </row>
    <row r="102" spans="1:19" ht="63" customHeight="1" x14ac:dyDescent="0.25">
      <c r="A102" s="329"/>
      <c r="B102" s="514" t="s">
        <v>440</v>
      </c>
      <c r="C102" s="514"/>
      <c r="D102" s="514"/>
      <c r="E102" s="514"/>
      <c r="F102" s="514"/>
      <c r="G102" s="514"/>
      <c r="H102" s="514"/>
      <c r="I102" s="514"/>
      <c r="J102" s="514"/>
      <c r="K102" s="514"/>
      <c r="L102" s="514"/>
      <c r="M102" s="514"/>
      <c r="N102" s="514"/>
      <c r="O102" s="514"/>
      <c r="P102" s="514"/>
      <c r="Q102" s="514"/>
      <c r="R102" s="514"/>
      <c r="S102" s="5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IM0n4CPOHh12W4raeMKvXfG7LXf2L9u/+mPTBCOyYVs3Z6ZmAd9H2LBI6Yv3vpPjrZMc1JFJLs0usVzKuraxfQ==" saltValue="uxQjhBghTM/UUI+PbeYsc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O13" r:id="rId1" xr:uid="{F17BE15C-FC65-42B6-8591-37F776BEAC9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18B90A-9898-471C-90FF-8489B16A3A95}">
  <ds:schemaRefs>
    <ds:schemaRef ds:uri="http://schemas.microsoft.com/office/2006/metadata/properties"/>
    <ds:schemaRef ds:uri="5750e74c-419f-49d7-9bb1-c46283c76001"/>
    <ds:schemaRef ds:uri="http://purl.org/dc/terms/"/>
    <ds:schemaRef ds:uri="http://schemas.openxmlformats.org/package/2006/metadata/core-properties"/>
    <ds:schemaRef ds:uri="http://purl.org/dc/dcmitype/"/>
    <ds:schemaRef ds:uri="35287338-ff91-4b50-b2d3-b89268c60951"/>
    <ds:schemaRef ds:uri="http://schemas.microsoft.com/office/2006/documentManagement/types"/>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E1_ZBe</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E1_ZBe!Obszar_wydruku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2019-10-30T15:28:18Z</cp:lastPrinted>
  <dcterms:created xsi:type="dcterms:W3CDTF">2019-07-09T12:30:06Z</dcterms:created>
  <dcterms:modified xsi:type="dcterms:W3CDTF">2020-09-24T08:47:17Z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