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13_ncr:1_{55AA5850-CE97-4D4B-AE2C-EDAF84628A98}" xr6:coauthVersionLast="45" xr6:coauthVersionMax="45" xr10:uidLastSave="{00000000-0000-0000-0000-000000000000}"/>
  <bookViews>
    <workbookView xWindow="-120" yWindow="480" windowWidth="38640" windowHeight="21240" tabRatio="907" xr2:uid="{00000000-000D-0000-FFFF-FFFF00000000}"/>
  </bookViews>
  <sheets>
    <sheet name="E1_ZB" sheetId="1" r:id="rId1"/>
    <sheet name="M (1)" sheetId="2" r:id="rId2"/>
    <sheet name="1.1. " sheetId="3" r:id="rId3"/>
    <sheet name="1.2" sheetId="6" r:id="rId4"/>
    <sheet name="1.3" sheetId="7" r:id="rId5"/>
    <sheet name="1.4" sheetId="8" r:id="rId6"/>
    <sheet name="1.5" sheetId="9" r:id="rId7"/>
    <sheet name="M (2)" sheetId="5" r:id="rId8"/>
    <sheet name="2.1" sheetId="10" r:id="rId9"/>
    <sheet name="2.2" sheetId="11" r:id="rId10"/>
    <sheet name="2.3" sheetId="12" r:id="rId11"/>
    <sheet name="2.4" sheetId="13" r:id="rId12"/>
    <sheet name="M (3)" sheetId="14" r:id="rId13"/>
    <sheet name="3.1" sheetId="15" r:id="rId14"/>
    <sheet name="3.2" sheetId="16" r:id="rId15"/>
    <sheet name="3.3" sheetId="17" r:id="rId16"/>
    <sheet name="3.4" sheetId="18"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PRAC_STUD">listy!$K$2:$K$13</definedName>
    <definedName name="Print_Area" localSheetId="0">E1_ZB!$A$1:$I$78</definedName>
    <definedName name="Print_Area" localSheetId="1">'M (1)'!$A$1:$R$29</definedName>
    <definedName name="Print_Area" localSheetId="39">'M (10)'!$A$1:$R$29</definedName>
    <definedName name="Print_Area" localSheetId="43">'M (11)'!$A$1:$R$29</definedName>
    <definedName name="Print_Area" localSheetId="47">'M (12)'!$A$1:$R$29</definedName>
    <definedName name="Print_Area" localSheetId="49">'M (13)'!$A$1:$R$29</definedName>
    <definedName name="Print_Area" localSheetId="51">'M (14)'!$A$1:$R$29</definedName>
    <definedName name="Print_Area" localSheetId="55">'M (15)'!$A$1:$R$29</definedName>
    <definedName name="Print_Area" localSheetId="58">'M (16)'!$A$1:$R$29</definedName>
    <definedName name="Print_Area" localSheetId="7">'M (2)'!$A$1:$R$29</definedName>
    <definedName name="Print_Area" localSheetId="12">'M (3)'!$A$1:$R$29</definedName>
    <definedName name="Print_Area" localSheetId="17">'M (4)'!$A$1:$R$29</definedName>
    <definedName name="Print_Area" localSheetId="20">'M (5)'!$A$1:$R$29</definedName>
    <definedName name="Print_Area" localSheetId="24">'M (6)'!$A$1:$R$29</definedName>
    <definedName name="Print_Area" localSheetId="28">'M (7)'!$A$1:$R$29</definedName>
    <definedName name="Print_Area" localSheetId="31">'M (8)'!$A$1:$R$29</definedName>
    <definedName name="Print_Area" localSheetId="36">'M (9)'!$A$1:$R$29</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1" i="1" l="1"/>
  <c r="H71" i="1" s="1"/>
  <c r="H28" i="54" l="1"/>
  <c r="J26"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9" i="1"/>
  <c r="H29" i="1" s="1"/>
  <c r="I28" i="1"/>
  <c r="H28" i="1" s="1"/>
  <c r="I27" i="1"/>
  <c r="H27" i="1" s="1"/>
  <c r="I26" i="1"/>
  <c r="H26" i="1" s="1"/>
  <c r="I20" i="1"/>
  <c r="H20" i="1" s="1"/>
  <c r="I19" i="1"/>
  <c r="H19" i="1" s="1"/>
  <c r="I18" i="1"/>
  <c r="H18" i="1" s="1"/>
  <c r="I17" i="1"/>
  <c r="H17" i="1" s="1"/>
  <c r="I15" i="1"/>
  <c r="H15" i="1" s="1"/>
  <c r="I14" i="1"/>
  <c r="H14" i="1" s="1"/>
  <c r="I13" i="1"/>
  <c r="H13" i="1" s="1"/>
  <c r="I12" i="1"/>
  <c r="H12" i="1" s="1"/>
  <c r="I11" i="1"/>
  <c r="H11"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25" i="1"/>
  <c r="R6" i="14" s="1"/>
  <c r="D25" i="1"/>
  <c r="M4" i="14" s="1"/>
  <c r="G21" i="1"/>
  <c r="G16" i="1"/>
  <c r="R6" i="5" s="1"/>
  <c r="D16" i="1"/>
  <c r="M4" i="5" s="1"/>
  <c r="G84" i="3"/>
  <c r="G10" i="1"/>
  <c r="R6" i="2" s="1"/>
  <c r="D10" i="1"/>
  <c r="M4" i="2" s="1"/>
  <c r="G85" i="3" l="1"/>
  <c r="R6" i="46"/>
  <c r="G65" i="1"/>
  <c r="H66" i="1"/>
  <c r="H63" i="1"/>
  <c r="G84" i="51"/>
  <c r="G85" i="51" s="1"/>
  <c r="H75" i="1"/>
  <c r="G84" i="62"/>
  <c r="G85" i="62" s="1"/>
  <c r="H72" i="1"/>
  <c r="G77" i="1"/>
  <c r="I30" i="1"/>
  <c r="D77" i="1"/>
  <c r="G24" i="1"/>
  <c r="H38" i="1"/>
  <c r="I16" i="1"/>
  <c r="G45" i="1"/>
  <c r="I63" i="1"/>
  <c r="D45" i="1"/>
  <c r="D24" i="1"/>
  <c r="D33" i="1"/>
  <c r="I38" i="1"/>
  <c r="H42" i="1"/>
  <c r="D54" i="1"/>
  <c r="I55" i="1"/>
  <c r="D65" i="1"/>
  <c r="I66" i="1"/>
  <c r="I25" i="1"/>
  <c r="G33" i="1"/>
  <c r="I46" i="1"/>
  <c r="G54" i="1"/>
  <c r="H68" i="1"/>
  <c r="H16" i="1"/>
  <c r="H59" i="1"/>
  <c r="H34" i="1"/>
  <c r="H55" i="1"/>
  <c r="H10" i="1"/>
  <c r="H25"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<sst xmlns="http://schemas.openxmlformats.org/spreadsheetml/2006/main" count="5130" uniqueCount="905">
  <si>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</si>
  <si>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</si>
  <si>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</si>
  <si>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</si>
  <si>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</si>
  <si>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</si>
  <si>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</si>
  <si>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</si>
  <si>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</si>
  <si>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</si>
  <si>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</si>
  <si>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</si>
  <si>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</si>
  <si>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</si>
  <si>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</si>
  <si>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</si>
  <si>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</si>
  <si>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</si>
  <si>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</si>
  <si>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</si>
  <si>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</si>
  <si>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</si>
  <si>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</si>
  <si>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</si>
  <si>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</si>
  <si>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</si>
  <si>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</si>
  <si>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</si>
  <si>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</si>
  <si>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</si>
  <si>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</si>
  <si>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</si>
  <si>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</si>
  <si>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</si>
  <si>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</si>
  <si>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</si>
  <si>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</si>
  <si>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</si>
  <si>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</si>
  <si>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</si>
  <si>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</si>
  <si>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</si>
  <si>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</si>
  <si>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</si>
  <si>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</si>
  <si>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</si>
  <si>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</si>
  <si>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</si>
  <si>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</si>
  <si>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</si>
  <si>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</si>
  <si>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</si>
  <si>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</si>
  <si>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</si>
  <si>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</si>
  <si>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</si>
  <si>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</si>
  <si>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</si>
  <si>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</si>
  <si>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</si>
  <si>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</si>
  <si>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</si>
  <si>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</si>
  <si>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</si>
  <si>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</si>
  <si>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</si>
  <si>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</si>
  <si>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</si>
  <si>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</si>
  <si>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</si>
  <si>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</si>
  <si>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</si>
  <si>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</si>
  <si>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</si>
  <si>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</si>
  <si>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</si>
  <si>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</si>
  <si>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</si>
  <si>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</si>
  <si>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</si>
  <si>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</si>
  <si>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</si>
  <si>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</si>
  <si>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</si>
  <si>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</si>
  <si>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</si>
  <si>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</si>
  <si>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</si>
  <si>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</si>
  <si>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</si>
  <si>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</si>
  <si>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</si>
  <si>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</si>
  <si>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</si>
  <si>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</si>
  <si>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</si>
  <si>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</si>
  <si>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</si>
  <si>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</si>
  <si>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</si>
  <si>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</si>
  <si>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</si>
  <si>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</si>
  <si>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</si>
  <si>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</si>
  <si>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</si>
  <si>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</si>
  <si>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</si>
  <si>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</si>
  <si>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</si>
  <si>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</si>
  <si>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</si>
  <si>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</si>
  <si>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</si>
  <si>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</si>
  <si>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</si>
  <si>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</si>
  <si>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</si>
  <si>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</si>
  <si>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</si>
  <si>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</si>
  <si>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</si>
  <si>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</si>
  <si>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</si>
  <si>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</si>
  <si>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</si>
  <si>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</si>
  <si>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</si>
  <si>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</si>
  <si>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</si>
  <si>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</si>
  <si>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</si>
  <si>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</si>
  <si>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</si>
  <si>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</si>
  <si>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</si>
  <si>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</si>
  <si>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</si>
  <si>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</si>
  <si>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</si>
  <si>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</si>
  <si>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</si>
  <si>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</si>
  <si>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</si>
  <si>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</si>
  <si>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</si>
  <si>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</si>
  <si>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</si>
  <si>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</si>
  <si>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</si>
  <si>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</si>
  <si>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</si>
  <si>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</si>
  <si>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</si>
  <si>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</si>
  <si>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</si>
  <si>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</si>
  <si>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</si>
  <si>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</si>
  <si>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</si>
  <si>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</si>
  <si>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</si>
  <si>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</si>
  <si>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</si>
  <si>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</si>
  <si>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</si>
  <si>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</si>
  <si>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</si>
  <si>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</si>
  <si>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</si>
  <si>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</si>
  <si>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</si>
  <si>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</si>
  <si>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</si>
  <si>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</si>
  <si>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</si>
  <si>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</si>
  <si>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</si>
  <si>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</si>
  <si>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</si>
  <si>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</si>
  <si>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</si>
  <si>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</si>
  <si>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</si>
  <si>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</si>
  <si>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</si>
  <si>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</si>
  <si>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</si>
  <si>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</si>
  <si>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</si>
  <si>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</si>
  <si>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</si>
  <si>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</si>
  <si>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</si>
  <si>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</si>
  <si>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</si>
  <si>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</si>
  <si>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</si>
  <si>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</si>
  <si>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</si>
  <si>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</si>
  <si>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</si>
  <si>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</si>
  <si>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</si>
  <si>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</si>
  <si>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</si>
  <si>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</si>
  <si>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</si>
  <si>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</si>
  <si>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</si>
  <si>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</si>
  <si>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</si>
  <si>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</si>
  <si>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</si>
  <si>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</si>
  <si>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</si>
  <si>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</si>
  <si>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</si>
  <si>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</si>
  <si>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</si>
  <si>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</si>
  <si>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</si>
  <si>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</si>
  <si>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</si>
  <si>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</si>
  <si>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</si>
  <si>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</si>
  <si>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</si>
  <si>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</si>
  <si>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</si>
  <si>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</si>
  <si>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</si>
  <si>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</si>
  <si>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</si>
  <si>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</si>
  <si>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</si>
  <si>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</si>
  <si>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</si>
  <si>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</si>
  <si>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</si>
  <si>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</si>
  <si>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</si>
  <si>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</si>
  <si>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</si>
  <si>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</si>
  <si>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</si>
  <si>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</si>
  <si>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</si>
  <si>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</si>
  <si>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</si>
  <si>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</si>
  <si>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</si>
  <si>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</si>
  <si>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</si>
  <si>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</si>
  <si>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</si>
  <si>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</si>
  <si>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</si>
  <si>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</si>
  <si>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</si>
  <si>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</si>
  <si>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</si>
  <si>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</si>
  <si>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</si>
  <si>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</si>
  <si>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</si>
  <si>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</si>
  <si>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</si>
  <si>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</si>
  <si>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</si>
  <si>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</si>
  <si>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</si>
  <si>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</si>
  <si>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</si>
  <si>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</si>
  <si>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</si>
  <si>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</si>
  <si>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</si>
  <si>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</si>
  <si>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</si>
  <si>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</si>
  <si>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</si>
  <si>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</si>
  <si>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</si>
  <si>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</si>
  <si>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</si>
  <si>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</si>
  <si>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</si>
  <si>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</si>
  <si>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</si>
  <si>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</si>
  <si>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</si>
  <si>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</si>
  <si>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</si>
  <si>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</si>
  <si>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</si>
  <si>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</si>
  <si>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</si>
  <si>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</si>
  <si>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</si>
  <si>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</si>
  <si>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</si>
  <si>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</si>
  <si>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</si>
  <si>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</si>
  <si>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</si>
  <si>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</si>
  <si>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</si>
  <si>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</si>
  <si>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</si>
  <si>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</si>
  <si>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</si>
  <si>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</si>
  <si>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</si>
  <si>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</si>
  <si>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</si>
  <si>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</si>
  <si>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</si>
  <si>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</si>
  <si>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</si>
  <si>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</si>
  <si>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</si>
  <si>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</si>
  <si>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</si>
  <si>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</si>
  <si>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</si>
  <si>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</si>
  <si>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</si>
  <si>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</si>
  <si>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</si>
  <si>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</si>
  <si>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</si>
  <si>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</si>
  <si>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</si>
  <si>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</si>
  <si>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</si>
  <si>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</si>
  <si>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</si>
  <si>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</si>
  <si>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</si>
  <si>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</si>
  <si>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</si>
  <si>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</si>
  <si>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</si>
  <si>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</si>
  <si>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</si>
  <si>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</si>
  <si>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</si>
  <si>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</si>
  <si>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</si>
  <si>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</si>
  <si>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</si>
  <si>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</si>
  <si>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</si>
  <si>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</si>
  <si>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</si>
  <si>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</si>
  <si>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</si>
  <si>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</si>
  <si>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</si>
  <si>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</si>
  <si>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</si>
  <si>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</si>
  <si>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</si>
  <si>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</si>
  <si>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</si>
  <si>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</si>
  <si>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</si>
  <si>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</si>
  <si>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</si>
  <si>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</si>
  <si>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</si>
  <si>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</si>
  <si>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</si>
  <si>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</si>
  <si>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</si>
  <si>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</si>
  <si>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</si>
  <si>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</si>
  <si>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</si>
  <si>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</si>
  <si>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</si>
  <si>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</si>
  <si>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</si>
  <si>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</si>
  <si>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</si>
  <si>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</si>
  <si>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</si>
  <si>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ZARZĄDZANIE BIZNESEM</t>
  </si>
  <si>
    <t>Moduł specjalnościowy (1) ZARZĄDZANIE BIZNESEM</t>
  </si>
  <si>
    <t>Moduł specjalnościowy (2) ZARZĄDZANIE BIZNESEM</t>
  </si>
  <si>
    <t>Moduł specjalnościowy (3) ZARZĄDZANIE BIZNESEM</t>
  </si>
  <si>
    <t>Finansowanie działalności gospodarczej</t>
  </si>
  <si>
    <t>Narzędzia HR w firmie</t>
  </si>
  <si>
    <t>Dyscyplina finasowa w firmie</t>
  </si>
  <si>
    <t>Zarządzanie projektami</t>
  </si>
  <si>
    <t>E-commerce</t>
  </si>
  <si>
    <t>Strategie w biznesie</t>
  </si>
  <si>
    <t>Narzedzia IT w prowadzeniu własnej firmy</t>
  </si>
  <si>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</si>
  <si>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</si>
  <si>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</si>
  <si>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</si>
  <si>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</si>
  <si>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</si>
  <si>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</si>
  <si>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</si>
  <si>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</si>
  <si>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</si>
  <si>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</si>
  <si>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</si>
  <si>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</si>
  <si>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Biznes w działaniu, Organizacja i zarządzanie, Ekonomia stosowana, Finanse i rachunkowość</t>
  </si>
  <si>
    <t xml:space="preserve">Moduł składa się z dwóch kursów: Finansowanie działalności gospodarczej oraz Narzędzia HR w firmie. Istotą modułu jest zrozumienie zależności między rachunkowością finansową a rachunkowością zarządczą, a także między finansowaniem działalności gospodarczej, a dostępnymi na rynku instrumentami finansowymi. Celem modułu jest przedstawienie możliwości informacyjnych rachunkowości finansowej dla celów zarządzania firmą i podejmowania decyzji, a także wielości rozwiązań w zakresie pozyskiwania źródeł do finansowania działalności gospodarczej oraz szans i zagrożeń wynikających z charakteru rynku finansowego. Ponadto w ramach modułu student poznaje podstawowe narzędzia HR w firmie, co w przyszłości umożliwi mu prawidłową realizację polityki HR w przedsiębiorstwie. Szczególny nacisk zostanie położony na skuteczne narzędzia wspierające procesy rekrutacyjne w firmie. </t>
  </si>
  <si>
    <t>Regulamin praktyk oraz dokumentacja praktyk dostępne na stronie www.zpsb.pl, w zakładce Strefa Studenta - Plikownia (Praktyki studenckie)</t>
  </si>
  <si>
    <t xml:space="preserve">Istotą modułu dla specjalności Zarządzanie biznesem jest wyposażenie słuchacza w wiedzę i umiejętności, niezbędne dla prowadzenia własnej działalności gospodarczej. Kolejne kursy w ramach modułu obejmują takie zagadnienia jak dyscyplina finansowa, ze szczególnym uwzgędnieniem kwestii związanych z odpowiedzialnością wobec organów podatkowych, zarządzanie projektami, gdzie szczególne znaczenie przypsuje się planowaniu przedsięwzięć projektowych w kluczowych dla nich obszarch. Pierwszy moduł specjalnościowy Zarządzanie biznesem zamykają zagadnienia związane z E-commerce,  istotnej formy funkcjonowania współczesnych podmiotów gospodarczych na rynku. </t>
  </si>
  <si>
    <t xml:space="preserve">Biznes w działaniu, Ekonomia stosowana, Kluczowe kompetencje dla biznesu, Zarządzanie marketingowe, Organizacja i zarządzanie, Finanse i rachunkowość. </t>
  </si>
  <si>
    <t>Biznes w działaniu, Ekonomia stosowana, Kluczowe kompetencje dla biznesu, Zarządzanie marketingowe, Organizacja i zarządzanie, Finanse i rachunkowość.</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</si>
  <si>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</si>
  <si>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</si>
  <si>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</si>
  <si>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</si>
  <si>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</si>
  <si>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</si>
  <si>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</si>
  <si>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</si>
  <si>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</si>
  <si>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</si>
  <si>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</si>
  <si>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</si>
  <si>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</si>
  <si>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</si>
  <si>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</si>
  <si>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</si>
  <si>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</si>
  <si>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</si>
  <si>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</si>
  <si>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</si>
  <si>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</si>
  <si>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</si>
  <si>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</si>
  <si>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</si>
  <si>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</si>
  <si>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</si>
  <si>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</si>
  <si>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</si>
  <si>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</si>
  <si>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</si>
  <si>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</si>
  <si>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</si>
  <si>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</si>
  <si>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</si>
  <si>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</si>
  <si>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</si>
  <si>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</si>
  <si>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</si>
  <si>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</si>
  <si>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</si>
  <si>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</si>
  <si>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</si>
  <si>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</si>
  <si>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</si>
  <si>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</si>
  <si>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</si>
  <si>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</si>
  <si>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</si>
  <si>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</si>
  <si>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</si>
  <si>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</si>
  <si>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</si>
  <si>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</si>
  <si>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</si>
  <si>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</si>
  <si>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</si>
  <si>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</si>
  <si>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</si>
  <si>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</si>
  <si>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</si>
  <si>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</si>
  <si>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</si>
  <si>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</si>
  <si>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</si>
  <si>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</si>
  <si>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</si>
  <si>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</si>
  <si>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</si>
  <si>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</si>
  <si>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</si>
  <si>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</si>
  <si>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</si>
  <si>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</si>
  <si>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</si>
  <si>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</si>
  <si>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</si>
  <si>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</si>
  <si>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</si>
  <si>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</si>
  <si>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</si>
  <si>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</si>
  <si>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</si>
  <si>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</si>
  <si>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</si>
  <si>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</si>
  <si>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</si>
  <si>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</si>
  <si>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</si>
  <si>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</si>
  <si>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</si>
  <si>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</si>
  <si>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</si>
  <si>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</si>
  <si>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</si>
  <si>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</si>
  <si>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</si>
  <si>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</si>
  <si>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</si>
  <si>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</si>
  <si>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</si>
  <si>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</si>
  <si>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</si>
  <si>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</si>
  <si>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</si>
  <si>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</si>
  <si>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</si>
  <si>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</si>
  <si>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</si>
  <si>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</si>
  <si>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</si>
  <si>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</si>
  <si>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</si>
  <si>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</si>
  <si>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</si>
  <si>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</si>
  <si>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</si>
  <si>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</si>
  <si>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Pojęcie dyscypliny finansowej przedsiębiorstwa; 
2/ Prawno-administracyjne formy oddziaływania państwa na podmioty gospodarcze w zakresie dyscypliny finansowej; 
3/ Obowiązki ewidencyjne i fiskalne w biznesie; 
4/ Formy opodatkowania w MŚP; 
5/ Rozliczenia podatku od towarów i usług; 
6/ Strategie podatkowe firm.</t>
  </si>
  <si>
    <t>1/ Matejun M., Zarządzanie małą i średnią firmą w teorii i ćwiczeniach, Difin, Warszawa 2012; 
2/ Kamińska A., Działalność gospodarcza. 542 pytania i odpowiedzi, Wolters Kluwer, Warzszawa 2013; 
3/ Nowak E., Rachunkowość. Kurs podstawowy, PWE, Warszawa 2016; 
4/ Czubakowska K., Rachunek kosztów i wyników, PWE, Warszawa 2015; 
5/ Kudert S., Jamroży M., Optymalizacja opodatkowania dochodów przedsiębiorców, Wolters Kluwer, Warszawa 2013; 
6/ Szlęzak- Matusewicz J., Zarządzanie podatkami osób fizycznych, Wolters Kluwer, Warszawa 2013.</t>
  </si>
  <si>
    <t>1/ Matejun M. (red.), Wyzwania i perspektywy zarządzania w małych i średnich przedsiębiorstwach, C.H.Beck, Warszawa 2010;, 
2/ Poszwa M., Zarządzanie podatkami w małej i średniej firmie, C.H. Beck, Warszawa 2007; 
3/ Ustawa z dnia 11 marca 2004 r. o podatku od towarów i usług (Dz.U. 2004, nr 54, poz. 535 z późn. zm.).</t>
  </si>
  <si>
    <t>1/ Istota i rodzaje projektów w zarządzaniu; 
2/ Elementy projektu (cel, działania, uzasadnienie, harmonogram, budżet); 
3/ Dobór zasobów do projektu (zasoby rzeczowe i ludzkie); 
4/ Źródła finasnowania projektów; 
5/ Zarządzanie projektami finansowanymi ze środków UE; 
6/ Ewaluacja projektów (produkty, rezultaty, oddziaływanie).</t>
  </si>
  <si>
    <t>1/ Kisielnicki J., Zarządzanie projektami, Wolters Kluwer, Warszawa 2014; 
2/ Wysocki R.K., Efektywne zarządzanie projektami, Wydawnictwo OnePress, Warszawa 2013; 
3/ Trocki M. (red.), Nowoczesne zarządzanie projektami, PWE, Warszawa 2012; 
4/ Wirkus M. (red.), Zarządzanie projektami i procesami. Teoria i przypadki praktyczne, Difin, Warszawa 2013.</t>
  </si>
  <si>
    <t>1/ Mingus N., Zarządzanie projektami, Wydawnictwo Helion, Warszawa 2002; 
2/ Heerkens G.R., Jak zarządzać projektami, Wydawnictwo RM, Warszawa 2003.</t>
  </si>
  <si>
    <t>1/ Obsługa systemu zarządzania treścią, służącego do sprzedaży poprzez internet; 
2/ Zasady promocji produktów i usług w internecie; 
3/ Zasady promocji produktów i usług z wykorzystaniem social mediów; 
4/ Symulacja sprzedaży, obsługi klienta (w tym potencjalnego klienta) poprzez internet; 
5/ Tworzenie kontentu sprzedażowego przy użyciu narzędzi internetowych; 
6/ Logistyka w obsłudze internetowych narzędzi sprzedażowych (ruch produktów, stany magazynowe); 
7/ Formy organizacji płatności i wysyłki produktów.</t>
  </si>
  <si>
    <t>1/ Bonek T., Smaga M., Biznes w internecie, Wolters Kluwer, Warszawa 2012; 
2/ Cendrowska B., Sokół A., Żylińska P., E-marketing dla małych i średnich przedsiębiorstw, CeDeWu, Warszawa 2014; 
3/ Bonek T., Smaga M., Jak zarabiać w internecie, Wolters Kluwer, Warszawa 2015; 
4/ Dutko M., E-biznes. Poradnik praktyka, Helion, Warszawa 2012; 
5/ Sosna Ł., E-biznes. 50 kroków do pozyskania klientów na twojej stronie www, Nakom, Warszawa 2011.</t>
  </si>
  <si>
    <t>1/ Czubała A. (red.), Podstawy marketingu, PWE, Warszawa 2012; 
2/ De Tienne K.B., Komunikacja elektroniczna, Wolters Kluwer, Warszawa 2009; 
3/ Zelek M., Sprzedaż przez internet. Aspekty prawne, Difin, Warszawa 2012.</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</si>
  <si>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</si>
  <si>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</si>
  <si>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</si>
  <si>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</si>
  <si>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1/ Zarządzanie w korporacji a małej firmie (podobieńswa, różnice); 
2/ Istota, cechy i znaczenie strategii; 
3/ Poziomy i rodzaje strategii; 
4/ Analiza strategiczna firmy, ze szczególnym uwzględnieniem specyfiki małej firmy; 
5/ Opracowywanie i realizacja strategii; 
6/ Konkurencyjność małej firmy- budowanie strategii; 
7/ Strategie konkurencji dla małych firm.</t>
  </si>
  <si>
    <t>1/ Stabryła A., Zarządzanie strategiczne w teorii i praktyce firmy, PWN, Warszawa 2017; 
2/ Berliński L., Zarządzanie strategiczne małym przedsiębiorstwem, OPO, Bydgoszcz 2002; 
3/ Matejun M., Zarządzanie małą i średnią firmą, Difin, Warszawa 2012; 
4/ Romanowska M., Planowanie strategiczne w przedsiębiorstwie, PWE, Warszawa 2009; 
5/ Obłój K., Pasja i dyscyplina strategii, Poltext, Warszawa 2010.</t>
  </si>
  <si>
    <t>1/ Porter M.E., Strategia konkurencji. Metody analizy sektorów i konkurentów, PWE, Warszawa 2000; 
2/ Strategor, Zarządzanie firmą. Strategia, struktury, decyzje, tożsamość, PWE, Warszawa 2001.</t>
  </si>
  <si>
    <t>Rozwój komputerowych narzędzi wspomagania decyzji:  
  Systemy Wspomagania Decyzji a Systemy Informacyjne Zarządzania; 
  Systemy interaktywne wspomagania decyzji indywidualnych i grupowych;  
  Systemy Wspomagania Decyzji z Bazą Wiedzy. 
Podstawowe koncepcje podejmowania decyzji wykorzystywane w SWD: 
  Decydent-decyzja (podejście behawioralne i diagnostyczne); 
  Proces decyzyjny (podejście „procesowe”; Newell, Simon); 
  Kontekst organizacyjny (Thompson, Galbraith, March).
Narzędzia analityczne w SWD z przykładami zastosowań: 
  Modelowanie matematyczne (modele BO, psychologicznej teorii wyboru); 
  Symulacja komputerowa (wprowadzenie do sieci neuronowych); 
  Analiza systemowa, Technologie SWD z przykładami zastosowań; 
  Arkusze kalkulacyjne i pakiety analityczne;  
  Generatory modeli, systemy zarządzania bazą modeli;  
  Symulatory sieci neuronowych. 
Systemy wspomagania Decyzji i ich użytkownicy:  
  Klasyfikacja systemów; 
  Główne dziedziny zastosowań; 
  Przegląd oprogramowania.</t>
  </si>
  <si>
    <t>1) Z. Banaszak, S.Kłos, J.Mleczko, Zintegrowane systemy zarządzania, PWE, Warszawa 2016. 
2) Materiały własne przygotowane w formie online wraz z zestawem ćwiczeń - dostepne dla uczestników kursu na platformie elearningowej.</t>
  </si>
  <si>
    <t>Moduł specjalistyczny obejmuje następujące kursy: Strategie w biznesie, Narzędzia IT w prowadzeniu własnej firmy oraz Profesional workshop (realizowany w języku obcym). Moduł stanowi kontynuację modułu poświęconego zarządzaniu mikro, małym i średnim biznesem,  w ramach specjalności Zarządzanie biznesem.  Kursy te przygotowują osoby, planujące prowadzenie własnego biznesu, do umiejętnego fukcjonowania w warunkach gospodarki wolnorynkowej, której najważniejszymi cechami jest rosnąca konkurencja oraz wciąż zmieniające się warunki funkcjonowania każdej firmy. Strategie w biznesie to niezbędne narzędzia, by z odpowiednim wyprzedzeniem monitorować otaczającą firmę rzeczywistość oraz w porę reagować na wszelkie zdarzenia, mogące wpływać na sytuację firmy. Z kolei w ramach kursu poświęconemu narzędziom IT w biznesie,  student poznaje, jakie narzędzia mogą wspierać przedsiębiorcę w prowadzeniu własnej firmy. Zasadniczym celem modułu jest rozwijanie praktycznych umiejętności w zakresie uniwersalnych, kluczowych kompetencji menedżerskich.</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</si>
  <si>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</si>
  <si>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</si>
  <si>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</si>
  <si>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</si>
  <si>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</si>
  <si>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</si>
  <si>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</si>
  <si>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analizować przepisy prawa podatkowego i finansowego oraz dostosować do nich swoje działania jako przedsiębiorcy; zaplanować wykorzystanie oraz zastosować narzędzia i technologie informatyczne do prowadzenia własnego biznesu; działać w konktekście konkretnych projektów biznesowych, formułując wnioski i propozycje rozwiązań dla biznesu a także w tym zakresie organizować zasoby ludzkie.</t>
  </si>
  <si>
    <t xml:space="preserve">uświadamiać sobie istotę współzależności oraz wzajemnej odpowiedzialności podmiotów uczestniczących w obrocie gospodarczym; współpracować w grupie w ramach przygotowania i realizacji projektów biznesowych; wykazuywać wiedzę i samodzielność w pracy; być przedsiębiorczym i kreatywnym, gotowym do podejmoania wyzwań, związanych z realizacją konkretnych przedsięwzięć biznesowych. </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</si>
  <si>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</si>
  <si>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</si>
  <si>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</si>
  <si>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</si>
  <si>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</si>
  <si>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</si>
  <si>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</si>
  <si>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</si>
  <si>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</si>
  <si>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</si>
  <si>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</si>
  <si>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</si>
  <si>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</si>
  <si>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</si>
  <si>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</si>
  <si>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</si>
  <si>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</si>
  <si>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</si>
  <si>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</si>
  <si>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</si>
  <si>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</si>
  <si>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</si>
  <si>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</si>
  <si>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</si>
  <si>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</si>
  <si>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</si>
  <si>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</si>
  <si>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</si>
  <si>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</si>
  <si>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</si>
  <si>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</si>
  <si>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</si>
  <si>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</si>
  <si>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</si>
  <si>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</si>
  <si>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</si>
  <si>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</si>
  <si>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</si>
  <si>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</si>
  <si>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</si>
  <si>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</si>
  <si>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</si>
  <si>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</si>
  <si>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</si>
  <si>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</si>
  <si>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</si>
  <si>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</si>
  <si>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</si>
  <si>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</si>
  <si>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</si>
  <si>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</si>
  <si>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</si>
  <si>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</si>
  <si>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</si>
  <si>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</si>
  <si>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</si>
  <si>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</si>
  <si>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</si>
  <si>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</si>
  <si>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</si>
  <si>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</si>
  <si>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</si>
  <si>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</si>
  <si>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</si>
  <si>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</si>
  <si>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</si>
  <si>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</si>
  <si>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</si>
  <si>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</si>
  <si>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</si>
  <si>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</si>
  <si>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</si>
  <si>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</si>
  <si>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</si>
  <si>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</si>
  <si>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</si>
  <si>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</si>
  <si>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</si>
  <si>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</si>
  <si>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</si>
  <si>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</si>
  <si>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</si>
  <si>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</si>
  <si>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</si>
  <si>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</si>
  <si>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</si>
  <si>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</si>
  <si>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</si>
  <si>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</si>
  <si>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</si>
  <si>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</si>
  <si>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</si>
  <si>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</si>
  <si>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</si>
  <si>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</si>
  <si>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</si>
  <si>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</si>
  <si>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</si>
  <si>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</si>
  <si>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</si>
  <si>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</si>
  <si>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</si>
  <si>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</si>
  <si>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</si>
  <si>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</si>
  <si>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</si>
  <si>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</si>
  <si>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</si>
  <si>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</si>
  <si>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</si>
  <si>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</si>
  <si>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</si>
  <si>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</si>
  <si>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</si>
  <si>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</si>
  <si>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</si>
  <si>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</si>
  <si>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</si>
  <si>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</si>
  <si>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</si>
  <si>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</si>
  <si>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</si>
  <si>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</si>
  <si>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</si>
  <si>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</si>
  <si>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</si>
  <si>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</si>
  <si>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</si>
  <si>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</si>
  <si>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</si>
  <si>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</si>
  <si>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</si>
  <si>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</si>
  <si>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</si>
  <si>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</si>
  <si>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</si>
  <si>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</si>
  <si>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</si>
  <si>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</si>
  <si>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</si>
  <si>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</si>
  <si>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potrafi prawidłowo przeanalizować i interpretować  dokumentację związaną z pozyskiwaniem źródeł finanosowania działalności. Potrafi przygotować odpowiednie dokumenty, wnioski itp.</t>
  </si>
  <si>
    <t xml:space="preserve">jest gotów do odpowiedniej oceny i akceptacji pewnego poziomu ryzyka w inicjowanych i wdrażanych w firmie projektów biznesowych. </t>
  </si>
  <si>
    <t xml:space="preserve">jest gotów do podejmowania decyzji biznesowych na podstawie zdobytej wiedzy oraz samodzielnej identyfikacji, diagnozy konkretnych problemów ekonomicznych i zarządczych. </t>
  </si>
  <si>
    <t>prawidłowo interpretuje typowe problemy w obszarze HR w firmie. Potrafi diagnozować i rozwiązywać problemy w obszarze HR oraz dobrać odpowiednie narzędzia i metody w celu ich rozwiązania lub uefektywnienia funkcjonowania organizacji w obszarze HR.</t>
  </si>
  <si>
    <t>potrafi dobrać i wykorzystać optymalne narzędzia wspierające obszar HR w firmie.</t>
  </si>
  <si>
    <t xml:space="preserve">jest gotów umiejętnie zastosować wybrane narzędzia HR w firmie. </t>
  </si>
  <si>
    <t>przyjmuje krytyczną postawę wobec wyników swojej pracy. Myśli racjonalnie i ma świadomość poziomu swojej wiedzy oraz umiejętności. Dokonuje samooceny własnych kompetencji i doskonali umiejętności, wyznacza kierunki własnego rozwoju i kształcenia.</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</si>
  <si>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</si>
  <si>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</si>
  <si>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</si>
  <si>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</si>
  <si>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</si>
  <si>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</si>
  <si>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</si>
  <si>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</si>
  <si>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</si>
  <si>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</si>
  <si>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</si>
  <si>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</si>
  <si>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</si>
  <si>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</si>
  <si>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zna i rozumie w zaawansowanym stopniu pojęcia z zakresu rachunkowości i finansów w MŚP, ze szczególnym uwzględnieniem zobowiązań wobec instytucji podatkowych. </t>
  </si>
  <si>
    <t>potrafi analizować przepisy prawa podatkowego i finansowego oraz w sposób świadomy i kreatywny  dostosować do nich swoje działania jako przedsiębiorcy.</t>
  </si>
  <si>
    <t>potrafi zaplanować wykorzystanie oraz zastosować narzędzia i technologie informatyczne do prowadzenia własnego biznesu, w tym również w obszarach związanych z zachowaniem dyscypliny finansowej.</t>
  </si>
  <si>
    <t xml:space="preserve">potrafi innowacyjnie wykonywać zadania zawodowe oraz rozwiązywać złożone i nietypowe problemy z nimi związane, w warunkach obciążonych ryzykiem i niepewnością. Potrafi również myśleć strategicznie i planować działania w obszarach prowadzonej działalności. </t>
  </si>
  <si>
    <t>jest gotowy do ciągłego uczenia się i aktualizowania swojej wiedzy, w obliczu zmieniajacego się świata, otoczenia biznesowego i prawnego. Jest gotowy do podejmowania wyzwań zawodowych w poczuciu odopowiedzialności, z uwzględnieniem prawnych, ekonomicznych i politycznych skutków swoich decyzji.</t>
  </si>
  <si>
    <t xml:space="preserve">potrafi współpracować w grupie w ramach przygotowania i realizacji zadań, wykazuje wiedzę i samodzielność w pracy. </t>
  </si>
  <si>
    <t xml:space="preserve">jest przedsiębiorczy i kreatywny, gotowy do podejmoania wyzwań, związanych z realizacją konkretnych przedsięwzięć biznesowych, jednocześnie jest świadomy skutków swojego działania. </t>
  </si>
  <si>
    <t xml:space="preserve">zna w stopniu zaawansowanym typowe metody i narzędzia badawcze do opisu wybranych procesów, przedsięwzięć i zjawisk gospodarczych. </t>
  </si>
  <si>
    <t xml:space="preserve">zna i rozumie w stopniu zaawansowanym stopniu terminologię, zjawiska i zależności w zakresie planowania przedsięwzięć biznesowych i projektowych. </t>
  </si>
  <si>
    <t xml:space="preserve">ma zaawansowaną wiedzę na temat nowoczesnych technik informatycznych i informacyjnych, wspierających przygotowanie i zarządzanie projektami i przedsięwzięciami biznesowymi. </t>
  </si>
  <si>
    <t xml:space="preserve">potrafi pozyskiwać i przetwarzać rzetelne dane do analizoania i realizacji konkretnych procesów i projektów gospodarczych/ biznesowych. </t>
  </si>
  <si>
    <t>potrafi działać w konktekście konkretnych projektów biznesowych, formułując wnioski i propozycje rozwiązań dla biznesu. Potrafi w tym zakresie organizować zasoby ludzkie.</t>
  </si>
  <si>
    <t xml:space="preserve">potrafi zaplanować wykorzystanie oraz zastosować narzędzia i technologie informatyczne do prowadzenia własnego biznesu i realizacji przedsięwzięć projektowych. Reprezentuje podejście innowacyjne i kreatywne. </t>
  </si>
  <si>
    <t>potrafi współpracować w grupie w ramach przygotowania i realizacji projektów biznesowych, wykazuje wiedzę i samodzielność w pracy.</t>
  </si>
  <si>
    <t xml:space="preserve">jest przedsiębiorczy i kreatywny, gotowy do podejmoania wyzwań, związanych z realizacją konkretnych przedsięwzięć biznesowych. </t>
  </si>
  <si>
    <t>zna i rozumie najważniejsze uwarunkowania rozwoju działalności e-commerce.</t>
  </si>
  <si>
    <t xml:space="preserve">zna podstawowe metody i narzędzia badawcze służące zaplanowaniu i realizacji działalności e-commerce. </t>
  </si>
  <si>
    <t xml:space="preserve">zna i rozumie znaczenie zarządzania marketingowego oraz strategii marketingowych, wspierających działalność w obszarze e-commerce. </t>
  </si>
  <si>
    <t>potrafi zaplanować i realizować  działalności gospodarczą w obszarze e-commerce.</t>
  </si>
  <si>
    <t xml:space="preserve"> potrafi zaplanować wykorzystanie oraz zastosować narzędzia i technologie informatyczne do prowadzenia własnego biznesu.</t>
  </si>
  <si>
    <t>wykorzystuje myślenie kreatywne i jest twórczy w zaplanowaniu i realizacji działalności e- commerce.</t>
  </si>
  <si>
    <t xml:space="preserve">jest świadomy dynamiki zjawisk zachodzących we współczesnym biznesie, potrafi prawidłowo reagować na zmieniającą się rzeczywistość, nadąża za trendami. </t>
  </si>
  <si>
    <t xml:space="preserve">jest gotów do inicjowania i uczestnictwa wprocesach kreatywnego , przedsiębiorczego projektowania przedsięwzięć związanych z prowadzoną przez siebie działalnością.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</si>
  <si>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</si>
  <si>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</si>
  <si>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</si>
  <si>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</si>
  <si>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</si>
  <si>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</si>
  <si>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 xml:space="preserve">posiada wiedzę specjalistyczną z zakresu związanego z docelowym profilem zawodowym/ specjalnością. </t>
  </si>
  <si>
    <t>potrafi analizować  i oceniać zjawiska gospodarcze w otoczeniu firmy i wykorzystać to w praktyce, potrafi analizować i oceniać przyczyny i skutki wszelkich zjawisk zachodzących w firmie, jak również decyzje podmiotów z jej otoczenia.</t>
  </si>
  <si>
    <t xml:space="preserve">umie formułować praktyczne wnioski i forsować swoje pomysły w kwestii rozwiązywania konkretnych problemów biznesowych. </t>
  </si>
  <si>
    <t xml:space="preserve">potrafi założyć własną działalność gospodarczą, działać w sposób przemyślany, myśli strategicznie i perspektywicznie. </t>
  </si>
  <si>
    <t>jest świadomy swojej wiedzy, dokonuje samooceny swoich kompetencji w zakresie procesów zachodzących w ramach firmy oraz w jej otoczeniu mikro- i makroekonomicznym.</t>
  </si>
  <si>
    <t xml:space="preserve">samodzielnie dokonuje analiz rynkowych, myśli logicznie, jest odpowiedzialny w wykonywaniu swoich obowiązków zawodowych. </t>
  </si>
  <si>
    <t xml:space="preserve">ma wiedzę na temat nowoczesnych technik i narzędzi informatycznych i informacyjnych oraz możliwości ich wykorzystania w biznesie. </t>
  </si>
  <si>
    <t>posiada wiedzę z obszaru współczesnych koncepcji i narzędzi wspomagania decyzji.</t>
  </si>
  <si>
    <t xml:space="preserve">posiada praktyczne umiejętności w zakresie wybranych aspektów komputerowego modelowania i analizy wybranych
problemów decyzyjnych. </t>
  </si>
  <si>
    <t>jest świadomy konieczności stałego doskonalenia swojej wiedzy i umiejętności z zakresu stosowania narzędzi IT w procesach decyzyjnych i zarządczych.</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</si>
  <si>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</si>
  <si>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</si>
  <si>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</si>
  <si>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</si>
  <si>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</si>
  <si>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zna metody i techniki sprzedaży, organizacji produkcji, zarządzania zmianą i jakością w organizacji. </t>
  </si>
  <si>
    <t xml:space="preserve">potrafi dokonać analizy strategicznej w organizacji. </t>
  </si>
  <si>
    <t xml:space="preserve">ma gotowość do podejmowania decyzji ekonomicznych w oparciu o posiadaną wiedzę i doświadczenie zawodowe, w odniesieniu do realizowanych projektów. </t>
  </si>
  <si>
    <t xml:space="preserve">w trakcie realizacji praktyki zawodowej respektuje obowiązujące zasady etyczne i prawne, wynikające z uregulowań zewnętrznych i wewnętrznych.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</si>
  <si>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</si>
  <si>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</si>
  <si>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</si>
  <si>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</si>
  <si>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</si>
  <si>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</si>
  <si>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</si>
  <si>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</si>
  <si>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</si>
  <si>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</si>
  <si>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</si>
  <si>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</si>
  <si>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</si>
  <si>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</si>
  <si>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</si>
  <si>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</si>
  <si>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</si>
  <si>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</si>
  <si>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</si>
  <si>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</si>
  <si>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</si>
  <si>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</si>
  <si>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</si>
  <si>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</si>
  <si>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</si>
  <si>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</si>
  <si>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</si>
  <si>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</si>
  <si>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</si>
  <si>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</si>
  <si>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</si>
  <si>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</si>
  <si>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</si>
  <si>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</si>
  <si>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</si>
  <si>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</si>
  <si>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</si>
  <si>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</si>
  <si>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</si>
  <si>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</si>
  <si>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</si>
  <si>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</si>
  <si>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</si>
  <si>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</si>
  <si>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</si>
  <si>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</si>
  <si>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</si>
  <si>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</si>
  <si>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</si>
  <si>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formy i  żródła finansowania działalności gospodarczej; pojęcie kapitału własnego i kapitału obcego, a także rozróżnia sposoby finansowania krótko- i długotermnowego; jakie jest znaczenie rynku finansowego w gospodarce rynkowej; segmenty i podmioty rynku finansowego; instrumenty finansowe według kryterium rentowności i płynności; narzędzia wspierające obszar HR w firmie; proces rekrutacji w przedsiębiorstwie; na czym polega planowanie rozwój pracowników; zasady tworzenia systemu motywacyjnego, zarządzania czasem pracy; problemy w obszarze zarządzania zasobami ludzkimi oraz narzędzia i metody w celu ich rozwiązania lub uefektywnienia funkcjonowania organizacji w obszarze HR. </t>
  </si>
  <si>
    <t xml:space="preserve">potrafi dokonać wyboru optymalnej formy i źródła finansowania określonej działalności gospodarczej, a także przeprowadzić analizę struktury kapitału i ocenić kondycję finansową podmiotu; dobrać i wykorzystać optymalne narzędzia wspierające obszar HR w firmie; prawidłowo interpretować typowe problemy z zakresu HR a także je diagnozować i rozwiązywać oraz dobrać odpowiednie narzędzia i metody w celu ich rozwiązania lub uefektywnienia funkcjonowania organizacji w obszarze HR.
</t>
  </si>
  <si>
    <t>identyfikować i stosować rózne możliwości finansowania działalności gospodarczej; do samodzielnej oceny danej formy finansowania i jej dopasowania do danego podmiotu gospodarczego; umiejętnie zastosować wybrane narzędzia HR w firmie; przyjąć krytyczną postawę wobec wyników swojej pracy; myśleć racjonalnie i oceniać poziom swojej wiedzy oraz umiejętności; dokonywać samooceny własnych kompetencji i doskonalić umiejętności, wyznaczać kierunki własnego rozwoju i kształcenia.</t>
  </si>
  <si>
    <t xml:space="preserve">zna zasady, związane z finansowaniem działalności gospodarczej i finansami firmy. Zna narzędzia wspierające decyzje oraz procesy zwiazane z pozyskiwaniem i wykorzystywaniem źródeł finansowania działalności gospodarczej. </t>
  </si>
  <si>
    <t xml:space="preserve">zna narzędzia wspierające obszar HR w firmie, wie, jak prawidłowo powinien przebiegać proces rekrutacji w przedsiębiorstwie, jak planować rozwój pracowników, jak wspierać tworzenie systemu motywacyjnego, czy zarządzać czasem pracy.  </t>
  </si>
  <si>
    <t>umie prawidłowo interpretować typowe problemy z zakresu HR. Potrafi je diagnozować i rozwiązywać oraz dobrać odpowiednie narzędzia i metody w celu ich rozwiązania lub uefektywnienia funkcjonowania organizacji w obszarze HR.</t>
  </si>
  <si>
    <t xml:space="preserve">wymogi, związane z zachowaniem dyscypliny finansowej w firmie, ze szczególnym uwzględnieniem zobowiązań wobec instytucji podatkowych; na czym polegają najważniejsze powiązania między podmiotami gospodarczymi, w szczególności między firmą, a jej otoczeniem; zasady tworzenia i organizowania podmiotów gospodarczych, jak również przedsięwzięć w ramach ich funkcjonowania; zasady funkcjonowania w obrocie gospodarczym przy wykorzystaniu instrumentów e-commerce i e-biznesu. </t>
  </si>
  <si>
    <t xml:space="preserve">zna i rozumie wymogi, związane z zachowaniem dyscypliny finansowej w firmie, ze szczególnym uwzględnieniem zobowiązań wobec instytucji podatkowych. </t>
  </si>
  <si>
    <t xml:space="preserve">zna najważniejsze narzędzia internetowe i informatycznie, wspierające procesy decyzyjne, w tym służące zachowaniu dyscypliny finansowej firmy. </t>
  </si>
  <si>
    <t>zna i rozumie zasady tworzenia i organizowania podmiotów gospodarczych, jak również przedsięwzięć w ramach ich funkcjonowania.</t>
  </si>
  <si>
    <t>zna i rozumie reguły rządzące gospodarką rynkową oraz podmiotami, uczestniczącymi w procesie gospodarowania, zna również wzajemne relacje między nimi.</t>
  </si>
  <si>
    <t>zna metody i narzędzia analizy strategicznej przedsiębiorstwa w różnych obszarach jego funkcjonowania.</t>
  </si>
  <si>
    <t xml:space="preserve">jest świadomy złożoności procesów zachodzących w organizacji i jest zdolny do ich badania - analizy, oceny i raportowania. </t>
  </si>
  <si>
    <t>świadomie wykorzystywać swoją wiedzę, dokonywać samooceny swoich kompetencji w zakresie procesów zachodzących w ramach firmy oraz w jej otoczeniu mikro- i makroekonomicznym; samodzielnie dokonywać analiz rynkowych, myśleć logicznie, być odpowiedzialnym w wykonywaniu swoich obowiązków zawodowych; do stałego doskonalenia swojej wiedzy i umiejętności z zakresu stosowania narzędzi IT w procesach decyzyjnych i zarządczych;  do doskonalenia specjalistycznego słownictwa w języku obcym.</t>
  </si>
  <si>
    <t>reguły rządzące gospodarką rynkową oraz podmiotami, uczestniczącymi w procesie gospodarowania oraz wzajemne relacje między nimi;  metody i narzędzia analizy strategicznej przedsiębiorstwa w różnych obszarach jego funkcjonowania; nowoczesne techniik i narzędzia informatyczne i informacyjne oraz możliwości ich wykorzystania w biznesie; współczesne koncepcjie i narzędzia wspomagania decyzji; zagadnienia specjalistyczne z zakresu związanego z docelowym profilem zawodowym/ specjalnością;  słownictwo specjalistyczne związane z tematyką biznesową.</t>
  </si>
  <si>
    <t>analizować  i oceniać zjawiska gospodarcze w otoczeniu firmy i wykorzystać to w praktyce; analizować i oceniać przyczyny i skutki wszelkich zjawisk zachodzących w firmie, jak również decyzje podmiotów z jej otoczenia; formułować praktyczne wnioski i forsować swoje pomysły w kwestii rozwiązywania konkretnych problemów biznesowych; wykorzystać praktyczne umiejętności w zakresie wybranych aspektów komputerowego modelowania i analizy wybranych problemów decyzyjnych; posługiwać się w języku obcym specjalistycznym słownictwem związanym z tematyką biznesową.</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</si>
  <si>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</si>
  <si>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</si>
  <si>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</si>
  <si>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ma wystarczający zasób słownictwa specjalistycznego (z obszaru zarządzania biznesem) w języku obcym.</t>
  </si>
  <si>
    <t>potrafi pracować nad przygotowaniem narzędzi biznesowych z wykorzystaniem specjalistycznego słownictwa w języku obcym.</t>
  </si>
  <si>
    <t>1/ Poznanie realnych problemów biznesowych.
2/  Sesja warsztatowa prowadzone w języku obcym z wykorzystaniem specjalistycznego słownictwa branżowego.</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</si>
  <si>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</si>
  <si>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</si>
  <si>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</si>
  <si>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</si>
  <si>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</si>
  <si>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</si>
  <si>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</si>
  <si>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</si>
  <si>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</si>
  <si>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</si>
  <si>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</si>
  <si>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</si>
  <si>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</si>
  <si>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</si>
  <si>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</si>
  <si>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</si>
  <si>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</si>
  <si>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</si>
  <si>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</si>
  <si>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</si>
  <si>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</si>
  <si>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I/ Finansowanie działalności kapitałem własnym 
   1.1. Publiczna emisja akcji, 1.2. Venture capital, 1.3. Anioły biznesu, 1.4. Crowdfunding, 1.5. Zysk zatrzymany, 1.6. Odpisy amortyzacyjne 
II/Finansowanie działalności kapitałem obcym 
  2. Zobowiązania długoterminowe 
   2.1. Kredyt bankowy, 2.2. Emisja obligacji, 2.3. Pożyczki, 2.4. Leasing, 2.5. Forfaiting, 2.6. Franchising 
III/ Zobowiązania krótkoterminowe 
   3.1. Kredyt kupiecki, 3.2. Kredyt bankowy (krótkoterminowy), 3.3. Kredyt wekslowy, 3.4. Kredyt odbiorcy, 3.5. Emisja papierów komercyjnych, 3.6. Faktoring, 3.7. Zobowiązania stałe, 3.8. Dotacje oraz subwencje</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</si>
  <si>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</si>
  <si>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Moduł aktywności praktycznej (2) ZB</t>
  </si>
  <si>
    <t>ma świadomość swojej wiedzy zawodowej, rozumie potrzebę ciągłego doskonalenia się i rozwoju.</t>
  </si>
  <si>
    <t>polski / obcy</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</si>
  <si>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</si>
  <si>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1) Istota polityki HR w firmie, 
2) Planowanie i analiza zasobów ludzkich 
3) Rekrutacja pracowników oraz narzędzia wspierające rekrutację, 
4) Analiza pracy, opisy stanowisk pracy, 
5) Systemy ocen pracowniczych oraz narzędzie wykorzystywane w ocenianiu pracowników, 
6) Planowanie ścieżek rozwoju i kariery pracowników, 
7) Tworzenie systemów motywacyjnych w firmie oraz metody oceny ich skuteczności.</t>
  </si>
  <si>
    <t>Praktyki HRM 2. Najlepsze studia przypadku z polskiego rynku, praca zbiorowa, Wyd. Grupa Wyd INFOR Sp. z o.o., Warszawa 2018.
M. Suchar, Rekrutacja i selekcja personelu, Wyd. C.H. Beck, Warszawa 2018.
D. Byczkowska-Owczarek, K. Konecki, Narzędzia i procedury zarządzania zasobami ludzkimi, Wyd. UŁ, 2015.</t>
  </si>
  <si>
    <t>T. Listwan, Ł. Sułkowski (red.), Metody i techniki zarządzania zasobami ludzkimi, Wyd. Difin S.A., Warszawa 2016.
J. Marciniak (red.), Meritum HR. Human Resources, Oficyna Wydawnicza Wolters Kluwer, Warszawa 2018.</t>
  </si>
  <si>
    <t xml:space="preserve">1/ Bednarz J., Gostomski E., Finansowanie działalności gospodarczej, Wyd. Uniwersytetu Gdańskiego, Gdańsk 2008. </t>
  </si>
  <si>
    <t>Metodyka pisania prac dyplomowych</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</si>
  <si>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</si>
  <si>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*Carnegie D., Jak zdobyć przyjaciół i zjednać sobie ludzi", wyd. Studio Emka
*Leary M., Wywieranie wrażenia, strategie autoprezentacji</t>
  </si>
  <si>
    <t>* Frankfort L., Fanning P, "Mistrz ciętej riposty" Wyd. Sensus
* Batko A., "Sztuka perswazji, czyli język wpływu i manipulacji", wyd. Helion</t>
  </si>
  <si>
    <t>zal. bez oceny</t>
  </si>
  <si>
    <t>dr A. Lachowska</t>
  </si>
  <si>
    <t>niedostateczny &lt; 51%</t>
  </si>
  <si>
    <t xml:space="preserve">→  PRZEJDŹ DO KURSU   </t>
  </si>
  <si>
    <t>2020/2021</t>
  </si>
  <si>
    <t>Zarządzanie procesowe i logistyka w organizacji</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</si>
  <si>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</si>
  <si>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</si>
  <si>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</si>
  <si>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 xml:space="preserve">zna podstawowe pojęcia jakości i zarządzania jakością. Zna narzędzia jakości i sposoby ich wdrożenia w przedsiębiorstwach. </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</si>
  <si>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</si>
  <si>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</si>
  <si>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</si>
  <si>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 ZOBACZ LEGENDĘ</t>
  </si>
  <si>
    <t>niestacjonarne</t>
  </si>
  <si>
    <t>zna podstawowe źródła prawa.</t>
  </si>
  <si>
    <t xml:space="preserve">zna i rozumie przebieg i etapy procesu rejestrowania firmy w kontekście aspektów formalno – prawnych tworzenia podmiotów gospodarczych w różnych formach organizacyjnych i własnościowych. </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</si>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</sst>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i/>
      <u/>
      <sz val="12"/>
      <name val="Calibri"/>
      <family val="2"/>
      <charset val="238"/>
      <scheme val="minor"/>
    </font>
    <font>
      <b/>
      <i/>
      <u/>
      <sz val="11"/>
      <color rgb="FFFFFF8F"/>
      <name val="Century Gothic"/>
      <family val="2"/>
      <charset val="238"/>
    </font>
    <font>
      <b/>
      <sz val="18"/>
      <color rgb="FF0094C8"/>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right style="medium">
        <color theme="5" tint="-0.499984740745262"/>
      </right>
      <top/>
      <bottom style="medium">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s>
  <cellStyleXfs count="3">
    <xf numFmtId="0" fontId="0" fillId="0" borderId="0"/>
    <xf numFmtId="0" fontId="53" fillId="0" borderId="0" applyNumberFormat="0" applyFill="0" applyBorder="0" applyAlignment="0" applyProtection="0"/>
    <xf numFmtId="0" fontId="55" fillId="14" borderId="3" applyFill="0">
      <alignment horizontal="left" vertical="center"/>
    </xf>
  </cellStyleXfs>
  <cellXfs count="540">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1" xfId="0" applyFill="1" applyBorder="1" applyProtection="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7" borderId="3" xfId="0" applyFont="1" applyFill="1" applyBorder="1" applyAlignment="1" applyProtection="1">
      <alignment horizontal="center" vertical="center"/>
    </xf>
    <xf numFmtId="0" fontId="2" fillId="7" borderId="3" xfId="0" applyFont="1" applyFill="1" applyBorder="1" applyAlignment="1" applyProtection="1">
      <alignment horizontal="center" vertical="center"/>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2"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5" fillId="7" borderId="3" xfId="0" applyFont="1" applyFill="1" applyBorder="1" applyAlignment="1" applyProtection="1">
      <alignment horizontal="center" vertical="center" wrapText="1"/>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4" fillId="12" borderId="3" xfId="0" applyFont="1" applyFill="1" applyBorder="1" applyAlignment="1" applyProtection="1">
      <alignment horizontal="left"/>
    </xf>
    <xf numFmtId="0" fontId="5" fillId="12" borderId="8" xfId="0" applyFont="1" applyFill="1" applyBorder="1" applyAlignment="1" applyProtection="1">
      <alignment horizontal="center"/>
    </xf>
    <xf numFmtId="0" fontId="5" fillId="0" borderId="3" xfId="0" applyFont="1" applyBorder="1" applyAlignment="1" applyProtection="1">
      <alignment horizontal="left" wrapText="1"/>
    </xf>
    <xf numFmtId="0" fontId="31" fillId="0" borderId="3" xfId="0" applyFont="1" applyBorder="1" applyAlignment="1" applyProtection="1">
      <alignment horizontal="center"/>
    </xf>
    <xf numFmtId="0" fontId="53" fillId="21" borderId="37" xfId="1" applyFont="1" applyFill="1" applyBorder="1" applyAlignment="1" applyProtection="1">
      <alignment vertical="center" wrapText="1"/>
    </xf>
    <xf numFmtId="0" fontId="53" fillId="21" borderId="38" xfId="1" applyFont="1" applyFill="1" applyBorder="1" applyAlignment="1" applyProtection="1">
      <alignment vertical="center" wrapText="1"/>
    </xf>
    <xf numFmtId="0" fontId="53" fillId="21" borderId="47" xfId="1" applyFont="1" applyFill="1" applyBorder="1" applyAlignment="1" applyProtection="1">
      <alignment vertical="center" wrapText="1"/>
    </xf>
    <xf numFmtId="0" fontId="53" fillId="21" borderId="38" xfId="1" applyFill="1" applyBorder="1" applyAlignment="1" applyProtection="1">
      <alignment vertical="center"/>
    </xf>
    <xf numFmtId="0" fontId="53"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59" fillId="0" borderId="0" xfId="0" applyFont="1" applyProtection="1"/>
    <xf numFmtId="0" fontId="60" fillId="0" borderId="0" xfId="0" applyFont="1" applyProtection="1"/>
    <xf numFmtId="0" fontId="61" fillId="0" borderId="0" xfId="0" applyFont="1" applyProtection="1"/>
    <xf numFmtId="0" fontId="55" fillId="7" borderId="3" xfId="2" applyFill="1" applyProtection="1">
      <alignment horizontal="left" vertical="center"/>
    </xf>
    <xf numFmtId="0" fontId="0" fillId="0" borderId="3" xfId="0" applyBorder="1" applyProtection="1"/>
    <xf numFmtId="0" fontId="55" fillId="11" borderId="3" xfId="2" applyFill="1" applyProtection="1">
      <alignment horizontal="left" vertical="center"/>
    </xf>
    <xf numFmtId="0" fontId="55" fillId="9" borderId="3" xfId="2" applyFill="1" applyProtection="1">
      <alignment horizontal="left" vertical="center"/>
    </xf>
    <xf numFmtId="0" fontId="55" fillId="14" borderId="3" xfId="2" applyFill="1" applyProtection="1">
      <alignment horizontal="left" vertical="center"/>
    </xf>
    <xf numFmtId="0" fontId="56" fillId="14" borderId="3" xfId="2" applyFont="1" applyFill="1" applyProtection="1">
      <alignment horizontal="left" vertical="center"/>
    </xf>
    <xf numFmtId="0" fontId="55" fillId="10" borderId="3" xfId="2" applyFill="1" applyProtection="1">
      <alignment horizontal="left" vertical="center"/>
    </xf>
    <xf numFmtId="0" fontId="56" fillId="10" borderId="3" xfId="2" applyFont="1" applyFill="1" applyProtection="1">
      <alignment horizontal="left" vertical="center"/>
    </xf>
    <xf numFmtId="0" fontId="55" fillId="12" borderId="3" xfId="2" applyFill="1" applyProtection="1">
      <alignment horizontal="left" vertical="center"/>
    </xf>
    <xf numFmtId="0" fontId="56" fillId="12" borderId="3" xfId="2" applyFont="1" applyFill="1" applyProtection="1">
      <alignment horizontal="left" vertical="center"/>
    </xf>
    <xf numFmtId="0" fontId="8" fillId="3" borderId="50" xfId="0" applyFont="1" applyFill="1" applyBorder="1" applyAlignment="1" applyProtection="1">
      <alignment horizontal="center" vertical="center"/>
    </xf>
    <xf numFmtId="0" fontId="54" fillId="7" borderId="34" xfId="1" applyFont="1" applyFill="1" applyBorder="1" applyAlignment="1" applyProtection="1">
      <alignment vertical="center"/>
    </xf>
    <xf numFmtId="0" fontId="54" fillId="7" borderId="35" xfId="1" applyFont="1" applyFill="1" applyBorder="1" applyAlignment="1" applyProtection="1">
      <alignment horizontal="center" vertical="center"/>
    </xf>
    <xf numFmtId="0" fontId="57" fillId="7" borderId="36" xfId="1" applyFont="1" applyFill="1" applyBorder="1" applyAlignment="1" applyProtection="1">
      <alignment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ont="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ont="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79" xfId="0" applyFont="1" applyFill="1" applyBorder="1" applyAlignment="1" applyProtection="1">
      <alignment horizontal="center" vertical="center" wrapText="1"/>
    </xf>
    <xf numFmtId="0" fontId="18" fillId="7" borderId="34" xfId="0" applyFont="1" applyFill="1" applyBorder="1" applyAlignment="1" applyProtection="1">
      <alignment horizontal="center" vertical="center" wrapText="1"/>
    </xf>
    <xf numFmtId="0" fontId="18" fillId="7" borderId="36" xfId="0" applyFont="1" applyFill="1" applyBorder="1" applyAlignment="1" applyProtection="1">
      <alignment horizontal="center" vertical="center" wrapText="1"/>
    </xf>
    <xf numFmtId="0" fontId="53" fillId="7" borderId="35" xfId="1" applyFill="1" applyBorder="1" applyAlignment="1" applyProtection="1">
      <alignment horizontal="center" vertical="center"/>
    </xf>
    <xf numFmtId="0" fontId="53" fillId="14" borderId="35" xfId="1" applyFill="1" applyBorder="1" applyAlignment="1" applyProtection="1">
      <alignment horizontal="right" vertical="center"/>
    </xf>
    <xf numFmtId="0" fontId="0" fillId="0" borderId="0" xfId="0" applyBorder="1" applyProtection="1"/>
    <xf numFmtId="0" fontId="0" fillId="0" borderId="0" xfId="0" applyBorder="1" applyAlignment="1" applyProtection="1"/>
    <xf numFmtId="0" fontId="15" fillId="0" borderId="0" xfId="0" applyFont="1" applyProtection="1"/>
    <xf numFmtId="0" fontId="45" fillId="3" borderId="10" xfId="0" applyFont="1" applyFill="1" applyBorder="1" applyAlignment="1" applyProtection="1">
      <alignment horizontal="center" vertical="center" wrapText="1"/>
    </xf>
    <xf numFmtId="0" fontId="11" fillId="3" borderId="10" xfId="0" applyFont="1" applyFill="1" applyBorder="1" applyAlignment="1" applyProtection="1">
      <alignment horizontal="center" vertical="center" wrapText="1"/>
    </xf>
    <xf numFmtId="0" fontId="38" fillId="3" borderId="10"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9" xfId="0" applyFont="1" applyFill="1" applyBorder="1" applyAlignment="1" applyProtection="1">
      <alignment horizontal="center" vertical="center" wrapText="1"/>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8" fillId="0" borderId="5" xfId="0" applyFont="1" applyBorder="1" applyAlignment="1" applyProtection="1">
      <alignment horizontal="center"/>
    </xf>
    <xf numFmtId="0" fontId="58" fillId="0" borderId="6" xfId="0" applyFont="1" applyBorder="1" applyAlignment="1" applyProtection="1">
      <alignment horizontal="center"/>
    </xf>
    <xf numFmtId="0" fontId="3" fillId="7" borderId="3" xfId="0" applyFont="1" applyFill="1" applyBorder="1" applyAlignment="1" applyProtection="1">
      <alignment horizontal="center" vertical="center"/>
    </xf>
    <xf numFmtId="0" fontId="3" fillId="11" borderId="3"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37" fillId="0" borderId="0" xfId="0" applyFont="1" applyBorder="1" applyAlignment="1" applyProtection="1">
      <alignment horizontal="center" vertical="top"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35" fillId="0" borderId="21" xfId="0"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35" fillId="0" borderId="2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35" fillId="0" borderId="25" xfId="0" applyFont="1" applyBorder="1" applyAlignment="1" applyProtection="1">
      <alignment horizontal="left" vertical="center" wrapText="1"/>
    </xf>
    <xf numFmtId="0" fontId="35" fillId="0" borderId="34" xfId="0" applyFont="1" applyBorder="1" applyAlignment="1" applyProtection="1">
      <alignment horizontal="left" vertical="center" wrapText="1"/>
    </xf>
    <xf numFmtId="0" fontId="35" fillId="0" borderId="35" xfId="0" applyFont="1" applyBorder="1" applyAlignment="1" applyProtection="1">
      <alignment horizontal="left" vertical="center" wrapText="1"/>
    </xf>
    <xf numFmtId="0" fontId="35" fillId="0" borderId="36" xfId="0" applyFont="1" applyBorder="1" applyAlignment="1" applyProtection="1">
      <alignment horizontal="left" vertical="center" wrapText="1"/>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29" fillId="22" borderId="13" xfId="0" applyFont="1" applyFill="1" applyBorder="1" applyAlignment="1" applyProtection="1">
      <alignment horizontal="center" vertical="center"/>
    </xf>
    <xf numFmtId="0" fontId="29" fillId="22" borderId="14" xfId="0" applyFont="1" applyFill="1" applyBorder="1" applyAlignment="1" applyProtection="1">
      <alignment horizontal="center" vertical="center"/>
    </xf>
    <xf numFmtId="0" fontId="29" fillId="22" borderId="15" xfId="0" applyFont="1" applyFill="1" applyBorder="1" applyAlignment="1" applyProtection="1">
      <alignment horizontal="center" vertical="center"/>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8" fillId="3" borderId="40" xfId="0" applyFont="1" applyFill="1" applyBorder="1" applyAlignment="1" applyProtection="1">
      <alignment horizontal="center" vertical="center" textRotation="90"/>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49" fillId="0" borderId="63" xfId="0" applyFont="1" applyBorder="1" applyAlignment="1" applyProtection="1">
      <alignment horizontal="left" vertical="top" wrapText="1"/>
    </xf>
    <xf numFmtId="0" fontId="49" fillId="0" borderId="64" xfId="0" applyFont="1" applyBorder="1" applyAlignment="1" applyProtection="1">
      <alignment horizontal="left" vertical="top" wrapText="1"/>
    </xf>
    <xf numFmtId="0" fontId="49" fillId="0" borderId="65" xfId="0" applyFont="1" applyBorder="1" applyAlignment="1" applyProtection="1">
      <alignment horizontal="left" vertical="top" wrapText="1"/>
    </xf>
    <xf numFmtId="0" fontId="49" fillId="0" borderId="57" xfId="0" applyFont="1" applyBorder="1" applyAlignment="1" applyProtection="1">
      <alignment horizontal="left" vertical="top" wrapText="1"/>
    </xf>
    <xf numFmtId="0" fontId="49" fillId="0" borderId="58" xfId="0" applyFont="1" applyBorder="1" applyAlignment="1" applyProtection="1">
      <alignment horizontal="left" vertical="top" wrapText="1"/>
    </xf>
    <xf numFmtId="0" fontId="49" fillId="0" borderId="59" xfId="0" applyFont="1" applyBorder="1" applyAlignment="1" applyProtection="1">
      <alignment horizontal="left" vertical="top" wrapText="1"/>
    </xf>
    <xf numFmtId="0" fontId="49" fillId="0" borderId="54" xfId="0" applyFont="1" applyBorder="1" applyAlignment="1" applyProtection="1">
      <alignment horizontal="left" vertical="top" wrapText="1"/>
    </xf>
    <xf numFmtId="0" fontId="49" fillId="0" borderId="55" xfId="0" applyFont="1" applyBorder="1" applyAlignment="1" applyProtection="1">
      <alignment horizontal="left" vertical="top" wrapText="1"/>
    </xf>
    <xf numFmtId="0" fontId="49" fillId="0" borderId="56" xfId="0" applyFont="1" applyBorder="1" applyAlignment="1" applyProtection="1">
      <alignment horizontal="left" vertical="top" wrapText="1"/>
    </xf>
    <xf numFmtId="0" fontId="49" fillId="0" borderId="60" xfId="0" applyFont="1" applyBorder="1" applyAlignment="1" applyProtection="1">
      <alignment horizontal="left" vertical="top" wrapText="1"/>
    </xf>
    <xf numFmtId="0" fontId="49" fillId="0" borderId="61" xfId="0" applyFont="1" applyBorder="1" applyAlignment="1" applyProtection="1">
      <alignment horizontal="left" vertical="top" wrapText="1"/>
    </xf>
    <xf numFmtId="0" fontId="49" fillId="0" borderId="62" xfId="0" applyFont="1" applyBorder="1" applyAlignment="1" applyProtection="1">
      <alignment horizontal="left" vertical="top" wrapText="1"/>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49" fillId="0" borderId="66" xfId="0" applyFont="1" applyBorder="1" applyAlignment="1" applyProtection="1">
      <alignment horizontal="left" vertical="top" wrapText="1"/>
    </xf>
    <xf numFmtId="0" fontId="49" fillId="0" borderId="67" xfId="0" applyFont="1" applyBorder="1" applyAlignment="1" applyProtection="1">
      <alignment horizontal="left" vertical="top" wrapText="1"/>
    </xf>
    <xf numFmtId="0" fontId="49" fillId="0" borderId="68" xfId="0" applyFont="1" applyBorder="1" applyAlignment="1" applyProtection="1">
      <alignment horizontal="left" vertical="top" wrapText="1"/>
    </xf>
    <xf numFmtId="0" fontId="8" fillId="2" borderId="17" xfId="0" applyFont="1" applyFill="1" applyBorder="1" applyAlignment="1" applyProtection="1">
      <alignment horizontal="center" vertical="center" textRotation="90" wrapText="1"/>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45" fillId="0" borderId="1"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35" fillId="0" borderId="26" xfId="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35" fillId="0" borderId="28" xfId="0" applyFont="1" applyBorder="1" applyAlignment="1" applyProtection="1">
      <alignment horizontal="left" vertical="center" wrapText="1"/>
    </xf>
    <xf numFmtId="0" fontId="35" fillId="0" borderId="30" xfId="0" applyFont="1" applyBorder="1" applyAlignment="1" applyProtection="1">
      <alignment horizontal="left" vertical="center" wrapText="1"/>
    </xf>
    <xf numFmtId="0" fontId="35" fillId="0" borderId="31" xfId="0" applyFont="1" applyBorder="1" applyAlignment="1" applyProtection="1">
      <alignment horizontal="left" vertical="center" wrapText="1"/>
    </xf>
    <xf numFmtId="0" fontId="35" fillId="0" borderId="32" xfId="0" applyFont="1" applyBorder="1" applyAlignment="1" applyProtection="1">
      <alignment horizontal="left" vertical="center"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8" fillId="3" borderId="40"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3" borderId="11"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8" fillId="3" borderId="40"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45" fillId="3" borderId="10" xfId="0" applyFont="1" applyFill="1" applyBorder="1" applyAlignment="1" applyProtection="1">
      <alignment horizontal="center" vertical="center"/>
    </xf>
    <xf numFmtId="0" fontId="43" fillId="3" borderId="10" xfId="0" applyFont="1" applyFill="1" applyBorder="1" applyAlignment="1" applyProtection="1">
      <alignment horizontal="center" vertical="center" wrapText="1"/>
    </xf>
    <xf numFmtId="0" fontId="8" fillId="3" borderId="44" xfId="0" applyFont="1" applyFill="1" applyBorder="1" applyAlignment="1" applyProtection="1">
      <alignment horizontal="center" vertical="center" textRotation="90" wrapText="1"/>
    </xf>
    <xf numFmtId="0" fontId="8" fillId="3" borderId="73" xfId="0" applyFont="1" applyFill="1" applyBorder="1" applyAlignment="1" applyProtection="1">
      <alignment horizontal="center" vertical="center" wrapText="1"/>
    </xf>
    <xf numFmtId="0" fontId="49" fillId="0" borderId="75" xfId="0" applyFont="1" applyBorder="1" applyAlignment="1" applyProtection="1">
      <alignment horizontal="left" vertical="top" wrapText="1"/>
    </xf>
    <xf numFmtId="0" fontId="49" fillId="0" borderId="76" xfId="0" applyFont="1" applyBorder="1" applyAlignment="1" applyProtection="1">
      <alignment horizontal="left" vertical="top" wrapText="1"/>
    </xf>
    <xf numFmtId="0" fontId="49" fillId="0" borderId="77" xfId="0" applyFont="1" applyBorder="1" applyAlignment="1" applyProtection="1">
      <alignment horizontal="left" vertical="top" wrapText="1"/>
    </xf>
    <xf numFmtId="0" fontId="8" fillId="3" borderId="49" xfId="0" applyFont="1" applyFill="1" applyBorder="1" applyAlignment="1" applyProtection="1">
      <alignment horizontal="center" vertical="center" wrapText="1"/>
    </xf>
    <xf numFmtId="0" fontId="8" fillId="3" borderId="50" xfId="0" applyFont="1" applyFill="1" applyBorder="1" applyAlignment="1" applyProtection="1">
      <alignment horizontal="center" vertical="center"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35" fillId="0" borderId="0" xfId="0" applyFont="1" applyAlignment="1" applyProtection="1">
      <alignment horizontal="left" vertical="center" wrapText="1"/>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8" fillId="3" borderId="51" xfId="0" applyFont="1" applyFill="1" applyBorder="1" applyAlignment="1" applyProtection="1">
      <alignment horizontal="center" vertical="center" textRotation="90"/>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0" borderId="11" xfId="0" applyFont="1" applyFill="1" applyBorder="1" applyAlignment="1" applyProtection="1">
      <alignment horizontal="left" vertical="top" wrapText="1"/>
    </xf>
    <xf numFmtId="0" fontId="0" fillId="0" borderId="41" xfId="0" applyFont="1" applyFill="1" applyBorder="1" applyAlignment="1" applyProtection="1">
      <alignment horizontal="left" vertical="top" wrapText="1"/>
    </xf>
    <xf numFmtId="0" fontId="8" fillId="3" borderId="51" xfId="0" applyFont="1" applyFill="1" applyBorder="1" applyAlignment="1" applyProtection="1">
      <alignment horizontal="center" vertical="center" textRotation="90"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35" fillId="28" borderId="13" xfId="0" applyFont="1" applyFill="1" applyBorder="1" applyAlignment="1" applyProtection="1">
      <alignment horizontal="left" vertical="top" wrapText="1"/>
    </xf>
    <xf numFmtId="0" fontId="35" fillId="28" borderId="14" xfId="0" applyFont="1" applyFill="1" applyBorder="1" applyAlignment="1" applyProtection="1">
      <alignment horizontal="left" vertical="top" wrapText="1"/>
    </xf>
    <xf numFmtId="0" fontId="35" fillId="28" borderId="72" xfId="0" applyFont="1" applyFill="1" applyBorder="1" applyAlignment="1" applyProtection="1">
      <alignment horizontal="left" vertical="top" wrapText="1"/>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xf numFmtId="0" fontId="49" fillId="0" borderId="80" xfId="0" applyFont="1" applyBorder="1" applyAlignment="1" applyProtection="1">
      <alignment horizontal="left" vertical="top" wrapText="1"/>
    </xf>
    <xf numFmtId="0" fontId="49" fillId="0" borderId="81" xfId="0" applyFont="1" applyBorder="1" applyAlignment="1" applyProtection="1">
      <alignment horizontal="left" vertical="top" wrapText="1"/>
    </xf>
    <xf numFmtId="0" fontId="49" fillId="0" borderId="82" xfId="0" applyFont="1" applyBorder="1" applyAlignment="1" applyProtection="1">
      <alignment horizontal="left" vertical="top" wrapText="1"/>
    </xf>
  </cellXfs>
  <cellStyles count="3">
    <cellStyle name="Hiperłącze" xfId="1" builtinId="8" customBuiltin="1"/>
    <cellStyle name="Modul" xfId="2" xr:uid="{70AD7EE5-4EAA-465E-9A8A-1CC71A895BD7}"/>
    <cellStyle name="Normalny" xfId="0" builtinId="0"/>
  </cellStyles>
  <dxfs count="0"/>
  <tableStyles count="0" defaultTableStyle="TableStyleMedium2" defaultPivotStyle="PivotStyleLight16"/>
  <colors>
    <mruColors>
      <color rgb="FFFFFF8F"/>
      <color rgb="FFD5D5FF"/>
      <color rgb="FFE6FD91"/>
      <color rgb="FFCCFFCC"/>
      <color rgb="FFF9D3B9"/>
      <color rgb="FFC9C9FF"/>
      <color rgb="FFFFCD2F"/>
      <color rgb="FFE7E7FF"/>
      <color rgb="FFABABFF"/>
      <color rgb="FFBDB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170923</xdr:colOff>
      <xdr:row>4</xdr:row>
      <xdr:rowOff>63484</xdr:rowOff>
    </xdr:to>
    <xdr:pic>
      <xdr:nvPicPr>
        <xdr:cNvPr id="2" name="Obraz 1">
          <a:extLst>
            <a:ext uri="{FF2B5EF4-FFF2-40B4-BE49-F238E27FC236}">
              <a16:creationId xmlns:a16="http://schemas.microsoft.com/office/drawing/2014/main" id="{192ECE76-75AD-4CAB-BBEC-604B3B7F18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9047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7BF475F3-925E-4889-BF75-9037F0D343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3DD18E3C-D856-47EB-B15A-F67E709F31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A986E02-4497-4D32-BCE2-6DFE538357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3D9D274B-DC2B-42BE-8164-FDB296930C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A2209EB6-95B8-47E8-95B3-73A462AD6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AFAD4F9-1F8F-4514-9F85-A057DCFB05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623D4E74-2EEB-46B3-ABCD-CE003933E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5FDBFA6-331E-4005-B372-FF1FC662EE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77DF480-E431-4367-BEAA-9F6FD97167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90D6538A-1E42-492E-9AB9-6941C78581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ECA523F9-2953-47ED-8E0D-AA625CFC9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C79971F6-DD18-4184-8CED-1A27CDDACA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7E9ABE5-00F2-477C-906E-12967254B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DD62088-8BD8-49B8-A37A-FA9F26DB85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F0679CCB-6980-45D3-A40A-D4264C93A2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98D0E64F-C6BB-4CEE-9B7A-5CF51F36F2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E32F4A38-7E9F-4E6E-AD5E-97E02664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960F320B-F96B-4C0D-A605-5EBEEA0F0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68CD759-70A0-4BB9-9166-4D079877B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93795</xdr:colOff>
      <xdr:row>2</xdr:row>
      <xdr:rowOff>358588</xdr:rowOff>
    </xdr:to>
    <xdr:pic>
      <xdr:nvPicPr>
        <xdr:cNvPr id="2" name="Obraz 1">
          <a:extLst>
            <a:ext uri="{FF2B5EF4-FFF2-40B4-BE49-F238E27FC236}">
              <a16:creationId xmlns:a16="http://schemas.microsoft.com/office/drawing/2014/main" id="{8EA45EC0-F7DF-49DB-8330-AC73A46D9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51295" cy="8157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4CB99F0E-C25C-4071-830C-EAE2E0830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79B3FDF8-2622-4461-A3B6-67734D7794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CC09045-7D34-4931-9130-63CC318D68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27BB551-9B48-46FF-91A7-B82FFDA0D0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270A5C92-E137-4FDA-ADA4-8720E46CD2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F76E8A2D-852E-43B2-9895-91B7D9271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B7D64F02-8DB5-4C39-8828-4C21A6DABE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BBB6D64-7B01-4DFE-B7FF-4539BD364B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C4414FF-3655-4A54-875B-A6F3FE889B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23205</xdr:colOff>
      <xdr:row>3</xdr:row>
      <xdr:rowOff>89647</xdr:rowOff>
    </xdr:to>
    <xdr:pic>
      <xdr:nvPicPr>
        <xdr:cNvPr id="2" name="Obraz 1">
          <a:extLst>
            <a:ext uri="{FF2B5EF4-FFF2-40B4-BE49-F238E27FC236}">
              <a16:creationId xmlns:a16="http://schemas.microsoft.com/office/drawing/2014/main" id="{6EFD8B53-EAED-4ECD-8A61-2C6159B06D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0643" cy="6611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F4221E2E-06DC-438C-8C4C-CD7B4263BF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E8A01634-2DB7-4FD6-9148-B7D271789D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1610815D-40EE-49D4-99FD-33A1AC96F8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3E86CBFC-67D3-4A9B-952B-81447E4A06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5FF64459-4411-4D0F-B39D-75D5B63FB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B06FF59B-2E5F-4CCE-B820-E30D308EC0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823E58D-B368-4B4B-9A6B-E6325C9E84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770F289-E547-4E78-909E-E20DA247AF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41995220-B3F3-4943-AC54-6D02B3B468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4B30685-C7FC-4652-B570-4166446BB1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922FD590-4082-46EC-BD63-85E1CEFA2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8DF62A8E-A912-4163-98DE-8C23B73EC0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3B4D878-5BDD-4827-8F45-AB4FFDE7C7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E66ED040-24A5-4E8F-B021-3EF887830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23205</xdr:colOff>
      <xdr:row>3</xdr:row>
      <xdr:rowOff>89647</xdr:rowOff>
    </xdr:to>
    <xdr:pic>
      <xdr:nvPicPr>
        <xdr:cNvPr id="2" name="Obraz 1">
          <a:extLst>
            <a:ext uri="{FF2B5EF4-FFF2-40B4-BE49-F238E27FC236}">
              <a16:creationId xmlns:a16="http://schemas.microsoft.com/office/drawing/2014/main" id="{408BACF6-A97A-4DA4-9945-EFCD9C983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0643" cy="661147"/>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2FD65AEF-456F-4A82-B224-C03CD7E3DF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7090C880-BF8C-4319-8245-0ACBE3FD53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2670EF5B-36C0-41C4-B76D-D099EAAFC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CD45C351-0924-40FA-9237-48894C3ACA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39FF34D3-CB23-4A7F-A344-89B58A7134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F949A8BD-96BE-4C12-8675-87EC2D9DA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45A9F346-008A-47D5-981B-4C7F34C5B8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C465CBE8-1B45-4420-90C3-C5693CDDD7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0FCDC768-A8BE-48C7-BFC6-75B7605B6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677282DF-143F-40B8-BBD0-A6EEE852C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78B1EA02-510D-4478-B8A9-B3F2AB6308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4CDB6659-6075-4004-B0C7-02AADAC9F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27408</xdr:colOff>
      <xdr:row>3</xdr:row>
      <xdr:rowOff>89647</xdr:rowOff>
    </xdr:to>
    <xdr:pic>
      <xdr:nvPicPr>
        <xdr:cNvPr id="2" name="Obraz 1">
          <a:extLst>
            <a:ext uri="{FF2B5EF4-FFF2-40B4-BE49-F238E27FC236}">
              <a16:creationId xmlns:a16="http://schemas.microsoft.com/office/drawing/2014/main" id="{B59EB19F-F974-4A4A-BE86-10010D16E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0643"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EKONOMIA-1_Kurs-3-1_2019-20.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EKONOMIA-1_Kurs-3-4_2019-20.pdf" TargetMode="External"/><Relationship Id="rId1" Type="http://schemas.openxmlformats.org/officeDocument/2006/relationships/hyperlink" Target="https://www.zpsb.pl/wp-content/uploads/2019/09/EKONOMIA-1_Kurs-3-2_2019-20.pdf"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s://www.zpsb.pl/wp-content/uploads/2019/09/EKONOMIA-1_Kurs-3-3_2019-20.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EKONOMIA-1_Kurs-4-1_2019-20.pdf" TargetMode="External"/><Relationship Id="rId1" Type="http://schemas.openxmlformats.org/officeDocument/2006/relationships/hyperlink" Target="https://www.zpsb.pl/wp-content/uploads/2019/09/EKONOMIA-1_Kurs-4-2_2019-20.pdf" TargetMode="Externa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1_2019-20.pdf" TargetMode="External"/><Relationship Id="rId4" Type="http://schemas.openxmlformats.org/officeDocument/2006/relationships/hyperlink" Target="https://www.zpsb.pl/wp-content/uploads/2019/09/EKONOMIA-1_Kurs-1-3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3_2019-20.pdf" TargetMode="External"/><Relationship Id="rId2" Type="http://schemas.openxmlformats.org/officeDocument/2006/relationships/hyperlink" Target="https://www.zpsb.pl/wp-content/uploads/2019/09/EKONOMIA-1_Kurs-5-1_2019-20.pdf" TargetMode="External"/><Relationship Id="rId1" Type="http://schemas.openxmlformats.org/officeDocument/2006/relationships/hyperlink" Target="https://www.zpsb.pl/wp-content/uploads/2019/09/EKONOMIA-1_Kurs-5-2_2019-20.pdf" TargetMode="External"/><Relationship Id="rId6" Type="http://schemas.openxmlformats.org/officeDocument/2006/relationships/vmlDrawing" Target="../drawings/vmlDrawing21.vml"/><Relationship Id="rId5" Type="http://schemas.openxmlformats.org/officeDocument/2006/relationships/drawing" Target="../drawings/drawing20.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3_2019-20.pdf" TargetMode="External"/><Relationship Id="rId2" Type="http://schemas.openxmlformats.org/officeDocument/2006/relationships/hyperlink" Target="https://www.zpsb.pl/wp-content/uploads/2019/09/EKONOMIA-1_Kurs-6-1_2019-20.pdf" TargetMode="External"/><Relationship Id="rId1" Type="http://schemas.openxmlformats.org/officeDocument/2006/relationships/hyperlink" Target="https://www.zpsb.pl/wp-content/uploads/2019/09/EKONOMIA-1_Kurs-6-2_2019-20.pdf" TargetMode="External"/><Relationship Id="rId6" Type="http://schemas.openxmlformats.org/officeDocument/2006/relationships/vmlDrawing" Target="../drawings/vmlDrawing25.vml"/><Relationship Id="rId5" Type="http://schemas.openxmlformats.org/officeDocument/2006/relationships/drawing" Target="../drawings/drawing24.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09/EKONOMIA-1_Kurs-7-1_2019-20.pdf" TargetMode="External"/><Relationship Id="rId1" Type="http://schemas.openxmlformats.org/officeDocument/2006/relationships/hyperlink" Target="https://www.zpsb.pl/wp-content/uploads/2019/09/EKONOMIA-1_Kurs-7-2_2019-20.pdf" TargetMode="Externa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09/EKONOMIA-1_Kurs-8-4_2019-20.pdf" TargetMode="External"/><Relationship Id="rId1" Type="http://schemas.openxmlformats.org/officeDocument/2006/relationships/hyperlink" Target="https://www.zpsb.pl/wp-content/uploads/2019/09/EKONOMIA-1_Kurs-8-2_2019-20.pdf" TargetMode="External"/><Relationship Id="rId6" Type="http://schemas.openxmlformats.org/officeDocument/2006/relationships/drawing" Target="../drawings/drawing31.xml"/><Relationship Id="rId5" Type="http://schemas.openxmlformats.org/officeDocument/2006/relationships/printerSettings" Target="../printerSettings/printerSettings32.bin"/><Relationship Id="rId4" Type="http://schemas.openxmlformats.org/officeDocument/2006/relationships/hyperlink" Target="https://www.zpsb.pl/wp-content/uploads/2019/09/EKONOMIA-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zpsb.pl/wp-content/uploads/2019/09/EKONOMIA-1_Kurs-9-1_ZB_2019-20.pdf" TargetMode="External"/><Relationship Id="rId1" Type="http://schemas.openxmlformats.org/officeDocument/2006/relationships/hyperlink" Target="https://www.zpsb.pl/wp-content/uploads/2019/09/EKONOMIA-1_Kurs-9-2_ZB_2019-20.pdf" TargetMode="External"/><Relationship Id="rId5" Type="http://schemas.openxmlformats.org/officeDocument/2006/relationships/vmlDrawing" Target="../drawings/vmlDrawing37.vml"/><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3_2019-20.pdf" TargetMode="External"/><Relationship Id="rId2" Type="http://schemas.openxmlformats.org/officeDocument/2006/relationships/hyperlink" Target="https://www.zpsb.pl/wp-content/uploads/2019/09/EKONOMIA-1_Kurs-10-1_2019-20.pdf" TargetMode="External"/><Relationship Id="rId1" Type="http://schemas.openxmlformats.org/officeDocument/2006/relationships/hyperlink" Target="https://www.zpsb.pl/wp-content/uploads/2019/09/EKONOMIA-1_Kurs-10-2_2019-20.pdf" TargetMode="External"/><Relationship Id="rId6" Type="http://schemas.openxmlformats.org/officeDocument/2006/relationships/vmlDrawing" Target="../drawings/vmlDrawing40.vml"/><Relationship Id="rId5" Type="http://schemas.openxmlformats.org/officeDocument/2006/relationships/drawing" Target="../drawings/drawing39.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zpsb.pl/wp-content/uploads/2019/09/EKONOMIA-1_Kurs-11-3_ZB_2019-20.pdf" TargetMode="External"/><Relationship Id="rId2" Type="http://schemas.openxmlformats.org/officeDocument/2006/relationships/hyperlink" Target="https://www.zpsb.pl/wp-content/uploads/2019/09/EKONOMIA-1_Kurs-11-1_ZB_2019-20.pdf" TargetMode="External"/><Relationship Id="rId1" Type="http://schemas.openxmlformats.org/officeDocument/2006/relationships/hyperlink" Target="https://www.zpsb.pl/wp-content/uploads/2019/09/EKONOMIA-1_Kurs-11-2_ZB_2019-20.pdf" TargetMode="External"/><Relationship Id="rId6" Type="http://schemas.openxmlformats.org/officeDocument/2006/relationships/vmlDrawing" Target="../drawings/vmlDrawing44.vml"/><Relationship Id="rId5" Type="http://schemas.openxmlformats.org/officeDocument/2006/relationships/drawing" Target="../drawings/drawing43.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8.bin"/><Relationship Id="rId1" Type="http://schemas.openxmlformats.org/officeDocument/2006/relationships/hyperlink" Target="https://www.zpsb.pl/wp-content/uploads/2019/09/EKONOMIA-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0.bin"/><Relationship Id="rId1" Type="http://schemas.openxmlformats.org/officeDocument/2006/relationships/hyperlink" Target="https://www.zpsb.pl/wp-content/uploads/2019/09/EKONOMIA-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https://www.zpsb.pl/wp-content/uploads/2019/09/EKONOMIA-1_Kurs-14-3_ZB_2019-20.pdf" TargetMode="External"/><Relationship Id="rId2" Type="http://schemas.openxmlformats.org/officeDocument/2006/relationships/hyperlink" Target="https://www.zpsb.pl/wp-content/uploads/2019/09/EKONOMIA-1_Kurs-14-1_ZB_2019-20.pdf" TargetMode="External"/><Relationship Id="rId1" Type="http://schemas.openxmlformats.org/officeDocument/2006/relationships/hyperlink" Target="https://www.zpsb.pl/wp-content/uploads/2019/09/EKONOMIA-1_Kurs-14-2_ZB_2019-20.pdf" TargetMode="External"/><Relationship Id="rId6" Type="http://schemas.openxmlformats.org/officeDocument/2006/relationships/vmlDrawing" Target="../drawings/vmlDrawing52.vml"/><Relationship Id="rId5" Type="http://schemas.openxmlformats.org/officeDocument/2006/relationships/drawing" Target="../drawings/drawing51.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9.bin"/><Relationship Id="rId1" Type="http://schemas.openxmlformats.org/officeDocument/2006/relationships/hyperlink" Target="https://www.zpsb.pl/wp-content/uploads/2019/09/EKONOMIA-1_Kurs-16-1_ZB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2-1_2019-20.pdf" TargetMode="External"/><Relationship Id="rId7" Type="http://schemas.openxmlformats.org/officeDocument/2006/relationships/vmlDrawing" Target="../drawings/vmlDrawing8.vml"/><Relationship Id="rId2" Type="http://schemas.openxmlformats.org/officeDocument/2006/relationships/hyperlink" Target="https://www.zpsb.pl/wp-content/uploads/2019/09/EKONOMIA-1_Kurs-2-4_2019-20.pdf" TargetMode="External"/><Relationship Id="rId1" Type="http://schemas.openxmlformats.org/officeDocument/2006/relationships/hyperlink" Target="https://www.zpsb.pl/wp-content/uploads/2019/09/EKONOMIA-1_Kurs-2-2_2019-20.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EKONOMIA-1_Kurs-2-3_2019-20.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I78"/>
  <sheetViews>
    <sheetView showGridLines="0" showZeros="0" tabSelected="1" zoomScale="120" zoomScaleNormal="120" workbookViewId="0"/>
  </sheetViews>
  <sheetFormatPr defaultColWidth="8.7109375" defaultRowHeight="15" x14ac:dyDescent="0.25"/>
  <cols>
    <col min="1" max="1" width="21.42578125" style="2" customWidth="1"/>
    <col min="2" max="2" width="14" style="2" customWidth="1"/>
    <col min="3" max="3" width="62.42578125" style="2" customWidth="1"/>
    <col min="4" max="4" width="8.7109375" style="48"/>
    <col min="5" max="5" width="13.7109375" style="2" customWidth="1"/>
    <col min="6" max="6" width="17" style="2" customWidth="1"/>
    <col min="7" max="7" width="11.42578125" style="2" customWidth="1"/>
    <col min="8" max="8" width="9.42578125" style="2" customWidth="1"/>
    <col min="9" max="11" width="8.7109375" style="2"/>
    <col min="12" max="12" width="14.28515625" style="2" customWidth="1"/>
    <col min="13" max="16384" width="8.7109375" style="2"/>
  </cols>
  <sheetData>
    <row r="1" spans="1:9" ht="23.25" x14ac:dyDescent="0.35">
      <c r="A1" s="46" t="s">
        <v>0</v>
      </c>
      <c r="B1" s="47"/>
    </row>
    <row r="2" spans="1:9" ht="21" x14ac:dyDescent="0.35">
      <c r="A2" s="49" t="s">
        <v>189</v>
      </c>
      <c r="B2" s="140" t="s">
        <v>883</v>
      </c>
      <c r="C2" s="141"/>
    </row>
    <row r="3" spans="1:9" ht="21" x14ac:dyDescent="0.35">
      <c r="A3" s="49" t="s">
        <v>1</v>
      </c>
      <c r="B3" s="140" t="s">
        <v>365</v>
      </c>
      <c r="C3" s="141"/>
    </row>
    <row r="4" spans="1:9" ht="21" x14ac:dyDescent="0.35">
      <c r="A4" s="49" t="s">
        <v>190</v>
      </c>
      <c r="B4" s="140" t="s">
        <v>191</v>
      </c>
      <c r="C4" s="142" t="s">
        <v>893</v>
      </c>
    </row>
    <row r="5" spans="1:9" ht="21" x14ac:dyDescent="0.35">
      <c r="A5" s="49" t="s">
        <v>192</v>
      </c>
      <c r="B5" s="140" t="s">
        <v>193</v>
      </c>
      <c r="C5" s="142"/>
    </row>
    <row r="6" spans="1:9" ht="10.15" customHeight="1" thickBot="1" x14ac:dyDescent="0.3">
      <c r="A6" s="50"/>
    </row>
    <row r="7" spans="1:9" ht="24" thickBot="1" x14ac:dyDescent="0.4">
      <c r="A7" s="49" t="s">
        <v>2</v>
      </c>
      <c r="B7" s="201" t="s">
        <v>388</v>
      </c>
      <c r="C7" s="202"/>
    </row>
    <row r="8" spans="1:9" ht="10.15" customHeight="1" thickBot="1" x14ac:dyDescent="0.3"/>
    <row r="9" spans="1:9" ht="39" thickBot="1" x14ac:dyDescent="0.3">
      <c r="A9" s="51" t="s">
        <v>3</v>
      </c>
      <c r="B9" s="52" t="s">
        <v>4</v>
      </c>
      <c r="C9" s="52" t="s">
        <v>5</v>
      </c>
      <c r="D9" s="52" t="s">
        <v>6</v>
      </c>
      <c r="E9" s="53" t="s">
        <v>7</v>
      </c>
      <c r="F9" s="52" t="s">
        <v>8</v>
      </c>
      <c r="G9" s="54" t="s">
        <v>9</v>
      </c>
      <c r="H9" s="54" t="s">
        <v>136</v>
      </c>
      <c r="I9" s="55" t="s">
        <v>452</v>
      </c>
    </row>
    <row r="10" spans="1:9" ht="16.5" thickBot="1" x14ac:dyDescent="0.3">
      <c r="A10" s="203" t="s">
        <v>10</v>
      </c>
      <c r="B10" s="56" t="s">
        <v>366</v>
      </c>
      <c r="C10" s="143" t="s">
        <v>11</v>
      </c>
      <c r="D10" s="56">
        <f>SUM(D11:D15)</f>
        <v>17</v>
      </c>
      <c r="E10" s="56"/>
      <c r="F10" s="109" t="s">
        <v>12</v>
      </c>
      <c r="G10" s="58">
        <f>SUM(G11:G15)</f>
        <v>68</v>
      </c>
      <c r="H10" s="58">
        <f t="shared" ref="H10:I10" si="0">SUM(H11:H15)</f>
        <v>357</v>
      </c>
      <c r="I10" s="58">
        <f t="shared" si="0"/>
        <v>425</v>
      </c>
    </row>
    <row r="11" spans="1:9" ht="16.5" thickBot="1" x14ac:dyDescent="0.3">
      <c r="A11" s="203"/>
      <c r="B11" s="59" t="s">
        <v>13</v>
      </c>
      <c r="C11" s="144" t="s">
        <v>14</v>
      </c>
      <c r="D11" s="110">
        <v>8</v>
      </c>
      <c r="E11" s="110" t="s">
        <v>15</v>
      </c>
      <c r="F11" s="110"/>
      <c r="G11" s="60">
        <v>24</v>
      </c>
      <c r="H11" s="60">
        <f t="shared" ref="H11:H15" si="1">I11-G11</f>
        <v>176</v>
      </c>
      <c r="I11" s="60">
        <f>D11*25</f>
        <v>200</v>
      </c>
    </row>
    <row r="12" spans="1:9" ht="16.5" thickBot="1" x14ac:dyDescent="0.3">
      <c r="A12" s="203"/>
      <c r="B12" s="59" t="s">
        <v>16</v>
      </c>
      <c r="C12" s="144" t="s">
        <v>17</v>
      </c>
      <c r="D12" s="112">
        <v>1</v>
      </c>
      <c r="E12" s="112" t="s">
        <v>15</v>
      </c>
      <c r="F12" s="112"/>
      <c r="G12" s="61">
        <v>6</v>
      </c>
      <c r="H12" s="61">
        <f t="shared" si="1"/>
        <v>19</v>
      </c>
      <c r="I12" s="61">
        <f t="shared" ref="I12:I15" si="2">D12*25</f>
        <v>25</v>
      </c>
    </row>
    <row r="13" spans="1:9" ht="16.5" thickBot="1" x14ac:dyDescent="0.3">
      <c r="A13" s="203"/>
      <c r="B13" s="59" t="s">
        <v>18</v>
      </c>
      <c r="C13" s="144" t="s">
        <v>382</v>
      </c>
      <c r="D13" s="112">
        <v>2</v>
      </c>
      <c r="E13" s="112" t="s">
        <v>879</v>
      </c>
      <c r="F13" s="112"/>
      <c r="G13" s="61">
        <v>12</v>
      </c>
      <c r="H13" s="61">
        <f t="shared" si="1"/>
        <v>38</v>
      </c>
      <c r="I13" s="61">
        <f t="shared" si="2"/>
        <v>50</v>
      </c>
    </row>
    <row r="14" spans="1:9" ht="16.5" thickBot="1" x14ac:dyDescent="0.3">
      <c r="A14" s="203"/>
      <c r="B14" s="59" t="s">
        <v>187</v>
      </c>
      <c r="C14" s="144" t="s">
        <v>19</v>
      </c>
      <c r="D14" s="112">
        <v>2</v>
      </c>
      <c r="E14" s="112" t="s">
        <v>15</v>
      </c>
      <c r="F14" s="112"/>
      <c r="G14" s="61">
        <v>12</v>
      </c>
      <c r="H14" s="61">
        <f t="shared" si="1"/>
        <v>38</v>
      </c>
      <c r="I14" s="61">
        <f t="shared" si="2"/>
        <v>50</v>
      </c>
    </row>
    <row r="15" spans="1:9" ht="16.5" thickBot="1" x14ac:dyDescent="0.3">
      <c r="A15" s="203"/>
      <c r="B15" s="62" t="s">
        <v>186</v>
      </c>
      <c r="C15" s="144" t="s">
        <v>20</v>
      </c>
      <c r="D15" s="112">
        <v>4</v>
      </c>
      <c r="E15" s="112" t="s">
        <v>21</v>
      </c>
      <c r="F15" s="112"/>
      <c r="G15" s="61">
        <v>14</v>
      </c>
      <c r="H15" s="61">
        <f t="shared" si="1"/>
        <v>86</v>
      </c>
      <c r="I15" s="61">
        <f t="shared" si="2"/>
        <v>100</v>
      </c>
    </row>
    <row r="16" spans="1:9" ht="32.25" thickBot="1" x14ac:dyDescent="0.3">
      <c r="A16" s="203"/>
      <c r="B16" s="63" t="s">
        <v>367</v>
      </c>
      <c r="C16" s="143" t="s">
        <v>22</v>
      </c>
      <c r="D16" s="63">
        <f>SUM(D17:D20)</f>
        <v>12</v>
      </c>
      <c r="E16" s="63"/>
      <c r="F16" s="113" t="s">
        <v>23</v>
      </c>
      <c r="G16" s="64">
        <f>SUM(G17:G20)</f>
        <v>88</v>
      </c>
      <c r="H16" s="64">
        <f t="shared" ref="H16:I16" si="3">SUM(H17:H20)</f>
        <v>212</v>
      </c>
      <c r="I16" s="64">
        <f t="shared" si="3"/>
        <v>300</v>
      </c>
    </row>
    <row r="17" spans="1:9" ht="16.5" thickBot="1" x14ac:dyDescent="0.3">
      <c r="A17" s="203"/>
      <c r="B17" s="59" t="s">
        <v>24</v>
      </c>
      <c r="C17" s="144" t="s">
        <v>25</v>
      </c>
      <c r="D17" s="112">
        <v>4</v>
      </c>
      <c r="E17" s="112" t="s">
        <v>21</v>
      </c>
      <c r="F17" s="112"/>
      <c r="G17" s="114">
        <v>30</v>
      </c>
      <c r="H17" s="61">
        <f t="shared" ref="H17:H20" si="4">I17-G17</f>
        <v>70</v>
      </c>
      <c r="I17" s="61">
        <f t="shared" ref="I17:I20" si="5">D17*25</f>
        <v>100</v>
      </c>
    </row>
    <row r="18" spans="1:9" ht="16.5" thickBot="1" x14ac:dyDescent="0.3">
      <c r="A18" s="203"/>
      <c r="B18" s="59" t="s">
        <v>26</v>
      </c>
      <c r="C18" s="144" t="s">
        <v>27</v>
      </c>
      <c r="D18" s="112">
        <v>3</v>
      </c>
      <c r="E18" s="115" t="s">
        <v>15</v>
      </c>
      <c r="F18" s="112"/>
      <c r="G18" s="61">
        <v>24</v>
      </c>
      <c r="H18" s="61">
        <f t="shared" si="4"/>
        <v>51</v>
      </c>
      <c r="I18" s="61">
        <f t="shared" si="5"/>
        <v>75</v>
      </c>
    </row>
    <row r="19" spans="1:9" ht="16.5" thickBot="1" x14ac:dyDescent="0.3">
      <c r="A19" s="203"/>
      <c r="B19" s="59" t="s">
        <v>28</v>
      </c>
      <c r="C19" s="144" t="s">
        <v>884</v>
      </c>
      <c r="D19" s="112">
        <v>3</v>
      </c>
      <c r="E19" s="115" t="s">
        <v>15</v>
      </c>
      <c r="F19" s="112"/>
      <c r="G19" s="61">
        <v>20</v>
      </c>
      <c r="H19" s="61">
        <f t="shared" si="4"/>
        <v>55</v>
      </c>
      <c r="I19" s="61">
        <f t="shared" si="5"/>
        <v>75</v>
      </c>
    </row>
    <row r="20" spans="1:9" ht="16.5" thickBot="1" x14ac:dyDescent="0.3">
      <c r="A20" s="203"/>
      <c r="B20" s="59" t="s">
        <v>29</v>
      </c>
      <c r="C20" s="144" t="s">
        <v>30</v>
      </c>
      <c r="D20" s="112">
        <v>2</v>
      </c>
      <c r="E20" s="115" t="s">
        <v>15</v>
      </c>
      <c r="F20" s="112"/>
      <c r="G20" s="61">
        <v>14</v>
      </c>
      <c r="H20" s="61">
        <f t="shared" si="4"/>
        <v>36</v>
      </c>
      <c r="I20" s="61">
        <f t="shared" si="5"/>
        <v>50</v>
      </c>
    </row>
    <row r="21" spans="1:9" ht="16.5" thickBot="1" x14ac:dyDescent="0.3">
      <c r="A21" s="203"/>
      <c r="B21" s="57"/>
      <c r="C21" s="57"/>
      <c r="D21" s="57"/>
      <c r="E21" s="57"/>
      <c r="F21" s="57"/>
      <c r="G21" s="58">
        <f>SUM(G22:G23)</f>
        <v>6</v>
      </c>
      <c r="H21" s="57"/>
      <c r="I21" s="57"/>
    </row>
    <row r="22" spans="1:9" ht="16.5" thickBot="1" x14ac:dyDescent="0.3">
      <c r="A22" s="203"/>
      <c r="B22" s="59"/>
      <c r="C22" s="111" t="s">
        <v>31</v>
      </c>
      <c r="D22" s="112">
        <v>0</v>
      </c>
      <c r="E22" s="115" t="s">
        <v>15</v>
      </c>
      <c r="F22" s="116"/>
      <c r="G22" s="61">
        <v>2</v>
      </c>
      <c r="H22" s="61"/>
      <c r="I22" s="61"/>
    </row>
    <row r="23" spans="1:9" ht="16.5" thickBot="1" x14ac:dyDescent="0.3">
      <c r="A23" s="203"/>
      <c r="B23" s="59"/>
      <c r="C23" s="111" t="s">
        <v>32</v>
      </c>
      <c r="D23" s="112">
        <v>0</v>
      </c>
      <c r="E23" s="115" t="s">
        <v>15</v>
      </c>
      <c r="F23" s="116"/>
      <c r="G23" s="61">
        <v>4</v>
      </c>
      <c r="H23" s="61"/>
      <c r="I23" s="61"/>
    </row>
    <row r="24" spans="1:9" ht="16.5" thickBot="1" x14ac:dyDescent="0.3">
      <c r="A24" s="203"/>
      <c r="B24" s="208" t="s">
        <v>196</v>
      </c>
      <c r="C24" s="209"/>
      <c r="D24" s="65">
        <f>D16+D10</f>
        <v>29</v>
      </c>
      <c r="E24" s="66"/>
      <c r="F24" s="67"/>
      <c r="G24" s="68">
        <f>G16+G10+G21</f>
        <v>162</v>
      </c>
      <c r="H24" s="68">
        <f>H16+H10+H21</f>
        <v>569</v>
      </c>
      <c r="I24" s="68">
        <f>I16+I10+I21</f>
        <v>725</v>
      </c>
    </row>
    <row r="25" spans="1:9" ht="16.5" thickBot="1" x14ac:dyDescent="0.3">
      <c r="A25" s="204" t="s">
        <v>33</v>
      </c>
      <c r="B25" s="69" t="s">
        <v>368</v>
      </c>
      <c r="C25" s="145" t="s">
        <v>34</v>
      </c>
      <c r="D25" s="69">
        <f>SUM(D26:D29)</f>
        <v>13</v>
      </c>
      <c r="E25" s="69"/>
      <c r="F25" s="117" t="s">
        <v>35</v>
      </c>
      <c r="G25" s="70">
        <f>SUM(G26:G29)</f>
        <v>90</v>
      </c>
      <c r="H25" s="70">
        <f t="shared" ref="H25:I25" si="6">SUM(H26:H29)</f>
        <v>235</v>
      </c>
      <c r="I25" s="70">
        <f t="shared" si="6"/>
        <v>325</v>
      </c>
    </row>
    <row r="26" spans="1:9" ht="16.5" thickBot="1" x14ac:dyDescent="0.3">
      <c r="A26" s="204"/>
      <c r="B26" s="59" t="s">
        <v>36</v>
      </c>
      <c r="C26" s="144" t="s">
        <v>37</v>
      </c>
      <c r="D26" s="112">
        <v>3</v>
      </c>
      <c r="E26" s="115" t="s">
        <v>15</v>
      </c>
      <c r="F26" s="112"/>
      <c r="G26" s="61">
        <v>18</v>
      </c>
      <c r="H26" s="61">
        <f t="shared" ref="H26:H29" si="7">I26-G26</f>
        <v>57</v>
      </c>
      <c r="I26" s="61">
        <f t="shared" ref="I26:I29" si="8">D26*25</f>
        <v>75</v>
      </c>
    </row>
    <row r="27" spans="1:9" ht="16.5" thickBot="1" x14ac:dyDescent="0.3">
      <c r="A27" s="204"/>
      <c r="B27" s="59" t="s">
        <v>188</v>
      </c>
      <c r="C27" s="144" t="s">
        <v>38</v>
      </c>
      <c r="D27" s="112">
        <v>4</v>
      </c>
      <c r="E27" s="115" t="s">
        <v>15</v>
      </c>
      <c r="F27" s="112"/>
      <c r="G27" s="61">
        <v>24</v>
      </c>
      <c r="H27" s="61">
        <f t="shared" si="7"/>
        <v>76</v>
      </c>
      <c r="I27" s="61">
        <f t="shared" si="8"/>
        <v>100</v>
      </c>
    </row>
    <row r="28" spans="1:9" ht="16.5" thickBot="1" x14ac:dyDescent="0.3">
      <c r="A28" s="204"/>
      <c r="B28" s="59" t="s">
        <v>39</v>
      </c>
      <c r="C28" s="144" t="s">
        <v>40</v>
      </c>
      <c r="D28" s="112">
        <v>4</v>
      </c>
      <c r="E28" s="115" t="s">
        <v>21</v>
      </c>
      <c r="F28" s="112"/>
      <c r="G28" s="61">
        <v>36</v>
      </c>
      <c r="H28" s="61">
        <f t="shared" si="7"/>
        <v>64</v>
      </c>
      <c r="I28" s="61">
        <f t="shared" si="8"/>
        <v>100</v>
      </c>
    </row>
    <row r="29" spans="1:9" ht="16.5" thickBot="1" x14ac:dyDescent="0.3">
      <c r="A29" s="204"/>
      <c r="B29" s="62" t="s">
        <v>348</v>
      </c>
      <c r="C29" s="144" t="s">
        <v>41</v>
      </c>
      <c r="D29" s="118">
        <v>2</v>
      </c>
      <c r="E29" s="119" t="s">
        <v>15</v>
      </c>
      <c r="F29" s="110"/>
      <c r="G29" s="60">
        <v>12</v>
      </c>
      <c r="H29" s="60">
        <f t="shared" si="7"/>
        <v>38</v>
      </c>
      <c r="I29" s="60">
        <f t="shared" si="8"/>
        <v>50</v>
      </c>
    </row>
    <row r="30" spans="1:9" ht="16.5" thickBot="1" x14ac:dyDescent="0.3">
      <c r="A30" s="204"/>
      <c r="B30" s="69" t="s">
        <v>369</v>
      </c>
      <c r="C30" s="145" t="s">
        <v>42</v>
      </c>
      <c r="D30" s="69">
        <f>SUM(D31:D32)</f>
        <v>16</v>
      </c>
      <c r="E30" s="69"/>
      <c r="F30" s="117" t="s">
        <v>43</v>
      </c>
      <c r="G30" s="70">
        <f>SUM(G31:G32)</f>
        <v>64</v>
      </c>
      <c r="H30" s="70">
        <f>SUM(H31:H32)</f>
        <v>336</v>
      </c>
      <c r="I30" s="70">
        <f>SUM(I31:I32)</f>
        <v>400</v>
      </c>
    </row>
    <row r="31" spans="1:9" ht="16.5" thickBot="1" x14ac:dyDescent="0.3">
      <c r="A31" s="204"/>
      <c r="B31" s="59" t="s">
        <v>44</v>
      </c>
      <c r="C31" s="144" t="s">
        <v>45</v>
      </c>
      <c r="D31" s="112">
        <v>8</v>
      </c>
      <c r="E31" s="115" t="s">
        <v>21</v>
      </c>
      <c r="F31" s="112"/>
      <c r="G31" s="61">
        <v>32</v>
      </c>
      <c r="H31" s="61">
        <f t="shared" ref="H31:H32" si="9">I31-G31</f>
        <v>168</v>
      </c>
      <c r="I31" s="60">
        <f t="shared" ref="I31:I32" si="10">D31*25</f>
        <v>200</v>
      </c>
    </row>
    <row r="32" spans="1:9" ht="16.5" thickBot="1" x14ac:dyDescent="0.3">
      <c r="A32" s="204"/>
      <c r="B32" s="59" t="s">
        <v>46</v>
      </c>
      <c r="C32" s="144" t="s">
        <v>47</v>
      </c>
      <c r="D32" s="112">
        <v>8</v>
      </c>
      <c r="E32" s="115" t="s">
        <v>21</v>
      </c>
      <c r="F32" s="112"/>
      <c r="G32" s="61">
        <v>32</v>
      </c>
      <c r="H32" s="61">
        <f t="shared" si="9"/>
        <v>168</v>
      </c>
      <c r="I32" s="60">
        <f t="shared" si="10"/>
        <v>200</v>
      </c>
    </row>
    <row r="33" spans="1:9" ht="16.5" thickBot="1" x14ac:dyDescent="0.3">
      <c r="A33" s="204"/>
      <c r="B33" s="206" t="s">
        <v>196</v>
      </c>
      <c r="C33" s="207"/>
      <c r="D33" s="71">
        <f>D30+D25</f>
        <v>29</v>
      </c>
      <c r="E33" s="72"/>
      <c r="F33" s="73"/>
      <c r="G33" s="74">
        <f>G30+G25</f>
        <v>154</v>
      </c>
      <c r="H33" s="74">
        <f>H30+H25</f>
        <v>571</v>
      </c>
      <c r="I33" s="74">
        <f>I30+I25</f>
        <v>725</v>
      </c>
    </row>
    <row r="34" spans="1:9" ht="16.5" customHeight="1" thickBot="1" x14ac:dyDescent="0.3">
      <c r="A34" s="205" t="s">
        <v>48</v>
      </c>
      <c r="B34" s="75" t="s">
        <v>370</v>
      </c>
      <c r="C34" s="146" t="s">
        <v>49</v>
      </c>
      <c r="D34" s="75">
        <f>SUM(D35:D37)</f>
        <v>4</v>
      </c>
      <c r="E34" s="75"/>
      <c r="F34" s="120" t="s">
        <v>50</v>
      </c>
      <c r="G34" s="76">
        <f>SUM(G35:G37)</f>
        <v>34</v>
      </c>
      <c r="H34" s="76">
        <f>SUM(H35:H37)</f>
        <v>66</v>
      </c>
      <c r="I34" s="76">
        <f>SUM(I35:I37)</f>
        <v>100</v>
      </c>
    </row>
    <row r="35" spans="1:9" ht="16.5" customHeight="1" thickBot="1" x14ac:dyDescent="0.3">
      <c r="A35" s="205"/>
      <c r="B35" s="59" t="s">
        <v>349</v>
      </c>
      <c r="C35" s="144" t="s">
        <v>51</v>
      </c>
      <c r="D35" s="110">
        <v>1</v>
      </c>
      <c r="E35" s="119" t="s">
        <v>15</v>
      </c>
      <c r="F35" s="110"/>
      <c r="G35" s="60">
        <v>10</v>
      </c>
      <c r="H35" s="60">
        <f t="shared" ref="H35:H37" si="11">I35-G35</f>
        <v>15</v>
      </c>
      <c r="I35" s="60">
        <f t="shared" ref="I35:I37" si="12">D35*25</f>
        <v>25</v>
      </c>
    </row>
    <row r="36" spans="1:9" ht="16.5" customHeight="1" thickBot="1" x14ac:dyDescent="0.3">
      <c r="A36" s="205"/>
      <c r="B36" s="59" t="s">
        <v>350</v>
      </c>
      <c r="C36" s="144" t="s">
        <v>52</v>
      </c>
      <c r="D36" s="110">
        <v>1</v>
      </c>
      <c r="E36" s="119" t="s">
        <v>15</v>
      </c>
      <c r="F36" s="110"/>
      <c r="G36" s="60">
        <v>10</v>
      </c>
      <c r="H36" s="60">
        <f t="shared" si="11"/>
        <v>15</v>
      </c>
      <c r="I36" s="60">
        <f t="shared" si="12"/>
        <v>25</v>
      </c>
    </row>
    <row r="37" spans="1:9" ht="16.5" customHeight="1" thickBot="1" x14ac:dyDescent="0.3">
      <c r="A37" s="205"/>
      <c r="B37" s="59" t="s">
        <v>351</v>
      </c>
      <c r="C37" s="144" t="s">
        <v>53</v>
      </c>
      <c r="D37" s="118">
        <v>2</v>
      </c>
      <c r="E37" s="119" t="s">
        <v>15</v>
      </c>
      <c r="F37" s="110"/>
      <c r="G37" s="60">
        <v>14</v>
      </c>
      <c r="H37" s="60">
        <f t="shared" si="11"/>
        <v>36</v>
      </c>
      <c r="I37" s="60">
        <f t="shared" si="12"/>
        <v>50</v>
      </c>
    </row>
    <row r="38" spans="1:9" ht="32.25" thickBot="1" x14ac:dyDescent="0.3">
      <c r="A38" s="205"/>
      <c r="B38" s="137" t="s">
        <v>371</v>
      </c>
      <c r="C38" s="146" t="s">
        <v>54</v>
      </c>
      <c r="D38" s="137">
        <f>SUM(D39:D41)</f>
        <v>18</v>
      </c>
      <c r="E38" s="137"/>
      <c r="F38" s="139" t="s">
        <v>63</v>
      </c>
      <c r="G38" s="138">
        <f>SUM(G39:G41)</f>
        <v>94</v>
      </c>
      <c r="H38" s="138">
        <f t="shared" ref="H38:I38" si="13">SUM(H39:H41)</f>
        <v>356</v>
      </c>
      <c r="I38" s="138">
        <f t="shared" si="13"/>
        <v>450</v>
      </c>
    </row>
    <row r="39" spans="1:9" ht="16.5" customHeight="1" thickBot="1" x14ac:dyDescent="0.3">
      <c r="A39" s="205"/>
      <c r="B39" s="59" t="s">
        <v>352</v>
      </c>
      <c r="C39" s="144" t="s">
        <v>55</v>
      </c>
      <c r="D39" s="112">
        <v>7</v>
      </c>
      <c r="E39" s="115" t="s">
        <v>21</v>
      </c>
      <c r="F39" s="112"/>
      <c r="G39" s="61">
        <v>38</v>
      </c>
      <c r="H39" s="61">
        <f>I39-G39</f>
        <v>137</v>
      </c>
      <c r="I39" s="60">
        <f>D39*25</f>
        <v>175</v>
      </c>
    </row>
    <row r="40" spans="1:9" ht="16.5" customHeight="1" thickBot="1" x14ac:dyDescent="0.3">
      <c r="A40" s="205"/>
      <c r="B40" s="59" t="s">
        <v>353</v>
      </c>
      <c r="C40" s="144" t="s">
        <v>56</v>
      </c>
      <c r="D40" s="112">
        <v>7</v>
      </c>
      <c r="E40" s="115" t="s">
        <v>21</v>
      </c>
      <c r="F40" s="112"/>
      <c r="G40" s="61">
        <v>38</v>
      </c>
      <c r="H40" s="61">
        <f>I40-G40</f>
        <v>137</v>
      </c>
      <c r="I40" s="60">
        <f>D40*25</f>
        <v>175</v>
      </c>
    </row>
    <row r="41" spans="1:9" ht="16.5" customHeight="1" thickBot="1" x14ac:dyDescent="0.3">
      <c r="A41" s="205"/>
      <c r="B41" s="59" t="s">
        <v>354</v>
      </c>
      <c r="C41" s="144" t="s">
        <v>383</v>
      </c>
      <c r="D41" s="112">
        <v>4</v>
      </c>
      <c r="E41" s="115" t="s">
        <v>15</v>
      </c>
      <c r="F41" s="112"/>
      <c r="G41" s="61">
        <v>18</v>
      </c>
      <c r="H41" s="61">
        <f>I41-G41</f>
        <v>82</v>
      </c>
      <c r="I41" s="60">
        <f>D41*25</f>
        <v>100</v>
      </c>
    </row>
    <row r="42" spans="1:9" ht="16.5" customHeight="1" thickBot="1" x14ac:dyDescent="0.3">
      <c r="A42" s="205"/>
      <c r="B42" s="75" t="s">
        <v>372</v>
      </c>
      <c r="C42" s="146" t="s">
        <v>57</v>
      </c>
      <c r="D42" s="75">
        <f>SUM(D43:D44)</f>
        <v>10</v>
      </c>
      <c r="E42" s="75"/>
      <c r="F42" s="120" t="s">
        <v>58</v>
      </c>
      <c r="G42" s="76">
        <f>SUM(G43:G44)</f>
        <v>44</v>
      </c>
      <c r="H42" s="76">
        <f>SUM(H43:H44)</f>
        <v>206</v>
      </c>
      <c r="I42" s="76">
        <f>SUM(I43:I44)</f>
        <v>250</v>
      </c>
    </row>
    <row r="43" spans="1:9" ht="16.5" customHeight="1" thickBot="1" x14ac:dyDescent="0.3">
      <c r="A43" s="205"/>
      <c r="B43" s="59" t="s">
        <v>355</v>
      </c>
      <c r="C43" s="144" t="s">
        <v>59</v>
      </c>
      <c r="D43" s="112">
        <v>5</v>
      </c>
      <c r="E43" s="115" t="s">
        <v>15</v>
      </c>
      <c r="F43" s="112"/>
      <c r="G43" s="61">
        <v>24</v>
      </c>
      <c r="H43" s="61">
        <f t="shared" ref="H43:H44" si="14">I43-G43</f>
        <v>101</v>
      </c>
      <c r="I43" s="60">
        <f t="shared" ref="I43:I44" si="15">D43*25</f>
        <v>125</v>
      </c>
    </row>
    <row r="44" spans="1:9" ht="16.5" customHeight="1" thickBot="1" x14ac:dyDescent="0.3">
      <c r="A44" s="205"/>
      <c r="B44" s="59" t="s">
        <v>356</v>
      </c>
      <c r="C44" s="144" t="s">
        <v>60</v>
      </c>
      <c r="D44" s="112">
        <v>5</v>
      </c>
      <c r="E44" s="115" t="s">
        <v>15</v>
      </c>
      <c r="F44" s="112"/>
      <c r="G44" s="61">
        <v>20</v>
      </c>
      <c r="H44" s="61">
        <f t="shared" si="14"/>
        <v>105</v>
      </c>
      <c r="I44" s="60">
        <f t="shared" si="15"/>
        <v>125</v>
      </c>
    </row>
    <row r="45" spans="1:9" ht="16.5" customHeight="1" thickBot="1" x14ac:dyDescent="0.3">
      <c r="A45" s="205"/>
      <c r="B45" s="199" t="s">
        <v>196</v>
      </c>
      <c r="C45" s="200"/>
      <c r="D45" s="77">
        <f>D38+D34+D42</f>
        <v>32</v>
      </c>
      <c r="E45" s="78"/>
      <c r="F45" s="79"/>
      <c r="G45" s="80">
        <f>G38+G34+G42</f>
        <v>172</v>
      </c>
      <c r="H45" s="80">
        <f t="shared" ref="H45:I45" si="16">H38+H34+H42</f>
        <v>628</v>
      </c>
      <c r="I45" s="80">
        <f t="shared" si="16"/>
        <v>800</v>
      </c>
    </row>
    <row r="46" spans="1:9" ht="32.25" customHeight="1" thickBot="1" x14ac:dyDescent="0.3">
      <c r="A46" s="197" t="s">
        <v>61</v>
      </c>
      <c r="B46" s="81" t="s">
        <v>373</v>
      </c>
      <c r="C46" s="147" t="s">
        <v>62</v>
      </c>
      <c r="D46" s="81">
        <f>SUM(D47:D50)</f>
        <v>18</v>
      </c>
      <c r="E46" s="81"/>
      <c r="F46" s="121" t="s">
        <v>63</v>
      </c>
      <c r="G46" s="82">
        <f>SUM(G47:G50)</f>
        <v>90</v>
      </c>
      <c r="H46" s="82">
        <f t="shared" ref="H46:I46" si="17">SUM(H47:H50)</f>
        <v>360</v>
      </c>
      <c r="I46" s="82">
        <f t="shared" si="17"/>
        <v>450</v>
      </c>
    </row>
    <row r="47" spans="1:9" ht="16.5" customHeight="1" thickBot="1" x14ac:dyDescent="0.3">
      <c r="A47" s="197"/>
      <c r="B47" s="59" t="s">
        <v>64</v>
      </c>
      <c r="C47" s="144" t="s">
        <v>65</v>
      </c>
      <c r="D47" s="112">
        <v>6</v>
      </c>
      <c r="E47" s="115" t="s">
        <v>21</v>
      </c>
      <c r="F47" s="112"/>
      <c r="G47" s="61">
        <v>26</v>
      </c>
      <c r="H47" s="61">
        <f t="shared" ref="H47:H50" si="18">I47-G47</f>
        <v>124</v>
      </c>
      <c r="I47" s="60">
        <f t="shared" ref="I47:I50" si="19">D47*25</f>
        <v>150</v>
      </c>
    </row>
    <row r="48" spans="1:9" ht="16.5" customHeight="1" thickBot="1" x14ac:dyDescent="0.3">
      <c r="A48" s="197"/>
      <c r="B48" s="59" t="s">
        <v>66</v>
      </c>
      <c r="C48" s="144" t="s">
        <v>67</v>
      </c>
      <c r="D48" s="112">
        <v>6</v>
      </c>
      <c r="E48" s="115" t="s">
        <v>21</v>
      </c>
      <c r="F48" s="112"/>
      <c r="G48" s="61">
        <v>26</v>
      </c>
      <c r="H48" s="61">
        <f t="shared" si="18"/>
        <v>124</v>
      </c>
      <c r="I48" s="60">
        <f t="shared" si="19"/>
        <v>150</v>
      </c>
    </row>
    <row r="49" spans="1:9" ht="16.5" customHeight="1" thickBot="1" x14ac:dyDescent="0.3">
      <c r="A49" s="197"/>
      <c r="B49" s="59" t="s">
        <v>68</v>
      </c>
      <c r="C49" s="144" t="s">
        <v>69</v>
      </c>
      <c r="D49" s="112">
        <v>4</v>
      </c>
      <c r="E49" s="115" t="s">
        <v>15</v>
      </c>
      <c r="F49" s="112"/>
      <c r="G49" s="61">
        <v>24</v>
      </c>
      <c r="H49" s="61">
        <f t="shared" si="18"/>
        <v>76</v>
      </c>
      <c r="I49" s="60">
        <f t="shared" si="19"/>
        <v>100</v>
      </c>
    </row>
    <row r="50" spans="1:9" ht="16.5" customHeight="1" thickBot="1" x14ac:dyDescent="0.3">
      <c r="A50" s="197"/>
      <c r="B50" s="59" t="s">
        <v>70</v>
      </c>
      <c r="C50" s="144" t="s">
        <v>71</v>
      </c>
      <c r="D50" s="112">
        <v>2</v>
      </c>
      <c r="E50" s="115" t="s">
        <v>15</v>
      </c>
      <c r="F50" s="112"/>
      <c r="G50" s="61">
        <v>14</v>
      </c>
      <c r="H50" s="61">
        <f t="shared" si="18"/>
        <v>36</v>
      </c>
      <c r="I50" s="60">
        <f t="shared" si="19"/>
        <v>50</v>
      </c>
    </row>
    <row r="51" spans="1:9" ht="16.5" thickBot="1" x14ac:dyDescent="0.3">
      <c r="A51" s="197"/>
      <c r="B51" s="81" t="s">
        <v>374</v>
      </c>
      <c r="C51" s="148" t="s">
        <v>389</v>
      </c>
      <c r="D51" s="81">
        <f>SUM(D52:D53)</f>
        <v>8</v>
      </c>
      <c r="E51" s="81"/>
      <c r="F51" s="121" t="s">
        <v>880</v>
      </c>
      <c r="G51" s="82">
        <f>SUM(G52:G53)</f>
        <v>52</v>
      </c>
      <c r="H51" s="82">
        <f>SUM(H52:H53)</f>
        <v>148</v>
      </c>
      <c r="I51" s="82">
        <f>SUM(I52:I53)</f>
        <v>200</v>
      </c>
    </row>
    <row r="52" spans="1:9" ht="16.5" customHeight="1" thickBot="1" x14ac:dyDescent="0.3">
      <c r="A52" s="197"/>
      <c r="B52" s="59" t="s">
        <v>357</v>
      </c>
      <c r="C52" s="144" t="s">
        <v>392</v>
      </c>
      <c r="D52" s="112">
        <v>4</v>
      </c>
      <c r="E52" s="115" t="s">
        <v>15</v>
      </c>
      <c r="F52" s="112"/>
      <c r="G52" s="61">
        <v>26</v>
      </c>
      <c r="H52" s="61">
        <f t="shared" ref="H52:H53" si="20">I52-G52</f>
        <v>74</v>
      </c>
      <c r="I52" s="60">
        <f t="shared" ref="I52:I53" si="21">D52*25</f>
        <v>100</v>
      </c>
    </row>
    <row r="53" spans="1:9" ht="16.5" customHeight="1" thickBot="1" x14ac:dyDescent="0.3">
      <c r="A53" s="197"/>
      <c r="B53" s="59" t="s">
        <v>358</v>
      </c>
      <c r="C53" s="144" t="s">
        <v>393</v>
      </c>
      <c r="D53" s="112">
        <v>4</v>
      </c>
      <c r="E53" s="119" t="s">
        <v>21</v>
      </c>
      <c r="F53" s="122"/>
      <c r="G53" s="60">
        <v>26</v>
      </c>
      <c r="H53" s="60">
        <f t="shared" si="20"/>
        <v>74</v>
      </c>
      <c r="I53" s="60">
        <f t="shared" si="21"/>
        <v>100</v>
      </c>
    </row>
    <row r="54" spans="1:9" ht="16.5" customHeight="1" thickBot="1" x14ac:dyDescent="0.3">
      <c r="A54" s="197"/>
      <c r="B54" s="195" t="s">
        <v>196</v>
      </c>
      <c r="C54" s="196"/>
      <c r="D54" s="83">
        <f>D51+D46</f>
        <v>26</v>
      </c>
      <c r="E54" s="84"/>
      <c r="F54" s="85"/>
      <c r="G54" s="86">
        <f>G51+G46</f>
        <v>142</v>
      </c>
      <c r="H54" s="86">
        <f t="shared" ref="H54:I54" si="22">H51+H46</f>
        <v>508</v>
      </c>
      <c r="I54" s="86">
        <f t="shared" si="22"/>
        <v>650</v>
      </c>
    </row>
    <row r="55" spans="1:9" ht="16.5" thickBot="1" x14ac:dyDescent="0.3">
      <c r="A55" s="198" t="s">
        <v>72</v>
      </c>
      <c r="B55" s="87" t="s">
        <v>375</v>
      </c>
      <c r="C55" s="149" t="s">
        <v>73</v>
      </c>
      <c r="D55" s="87">
        <f>SUM(D56:D58)</f>
        <v>7</v>
      </c>
      <c r="E55" s="87"/>
      <c r="F55" s="123" t="s">
        <v>12</v>
      </c>
      <c r="G55" s="88">
        <f>SUM(G56:G58)</f>
        <v>30</v>
      </c>
      <c r="H55" s="88">
        <f t="shared" ref="H55:I55" si="23">SUM(H56:H58)</f>
        <v>145</v>
      </c>
      <c r="I55" s="88">
        <f t="shared" si="23"/>
        <v>175</v>
      </c>
    </row>
    <row r="56" spans="1:9" ht="16.5" customHeight="1" thickBot="1" x14ac:dyDescent="0.3">
      <c r="A56" s="198"/>
      <c r="B56" s="59" t="s">
        <v>359</v>
      </c>
      <c r="C56" s="144" t="s">
        <v>875</v>
      </c>
      <c r="D56" s="110">
        <v>2</v>
      </c>
      <c r="E56" s="112" t="s">
        <v>879</v>
      </c>
      <c r="F56" s="110"/>
      <c r="G56" s="60">
        <v>6</v>
      </c>
      <c r="H56" s="60">
        <f t="shared" ref="H56:H58" si="24">I56-G56</f>
        <v>44</v>
      </c>
      <c r="I56" s="60">
        <f t="shared" ref="I56:I58" si="25">D56*25</f>
        <v>50</v>
      </c>
    </row>
    <row r="57" spans="1:9" ht="16.5" customHeight="1" thickBot="1" x14ac:dyDescent="0.3">
      <c r="A57" s="198"/>
      <c r="B57" s="59" t="s">
        <v>360</v>
      </c>
      <c r="C57" s="144" t="s">
        <v>74</v>
      </c>
      <c r="D57" s="110">
        <v>2</v>
      </c>
      <c r="E57" s="119" t="s">
        <v>15</v>
      </c>
      <c r="F57" s="110"/>
      <c r="G57" s="60">
        <v>12</v>
      </c>
      <c r="H57" s="60">
        <f t="shared" si="24"/>
        <v>38</v>
      </c>
      <c r="I57" s="60">
        <f t="shared" si="25"/>
        <v>50</v>
      </c>
    </row>
    <row r="58" spans="1:9" ht="16.5" customHeight="1" thickBot="1" x14ac:dyDescent="0.3">
      <c r="A58" s="198"/>
      <c r="B58" s="59" t="s">
        <v>361</v>
      </c>
      <c r="C58" s="144" t="s">
        <v>75</v>
      </c>
      <c r="D58" s="110">
        <v>3</v>
      </c>
      <c r="E58" s="112" t="s">
        <v>879</v>
      </c>
      <c r="F58" s="110"/>
      <c r="G58" s="60">
        <v>12</v>
      </c>
      <c r="H58" s="60">
        <f t="shared" si="24"/>
        <v>63</v>
      </c>
      <c r="I58" s="60">
        <f t="shared" si="25"/>
        <v>75</v>
      </c>
    </row>
    <row r="59" spans="1:9" ht="16.5" thickBot="1" x14ac:dyDescent="0.3">
      <c r="A59" s="198"/>
      <c r="B59" s="87" t="s">
        <v>376</v>
      </c>
      <c r="C59" s="150" t="s">
        <v>390</v>
      </c>
      <c r="D59" s="87">
        <f>SUM(D60:D62)</f>
        <v>14</v>
      </c>
      <c r="E59" s="87"/>
      <c r="F59" s="123" t="s">
        <v>880</v>
      </c>
      <c r="G59" s="88">
        <f>SUM(G60:G62)</f>
        <v>86</v>
      </c>
      <c r="H59" s="88">
        <f>SUM(H60:H62)</f>
        <v>264</v>
      </c>
      <c r="I59" s="88">
        <f>SUM(I60:I62)</f>
        <v>350</v>
      </c>
    </row>
    <row r="60" spans="1:9" ht="16.5" customHeight="1" thickBot="1" x14ac:dyDescent="0.3">
      <c r="A60" s="198"/>
      <c r="B60" s="59" t="s">
        <v>76</v>
      </c>
      <c r="C60" s="144" t="s">
        <v>394</v>
      </c>
      <c r="D60" s="112">
        <v>5</v>
      </c>
      <c r="E60" s="119" t="s">
        <v>15</v>
      </c>
      <c r="F60" s="122"/>
      <c r="G60" s="60">
        <v>30</v>
      </c>
      <c r="H60" s="60">
        <f t="shared" ref="H60:H62" si="26">I60-G60</f>
        <v>95</v>
      </c>
      <c r="I60" s="60">
        <f t="shared" ref="I60:I62" si="27">D60*25</f>
        <v>125</v>
      </c>
    </row>
    <row r="61" spans="1:9" ht="16.5" customHeight="1" thickBot="1" x14ac:dyDescent="0.3">
      <c r="A61" s="198"/>
      <c r="B61" s="59" t="s">
        <v>77</v>
      </c>
      <c r="C61" s="144" t="s">
        <v>395</v>
      </c>
      <c r="D61" s="112">
        <v>5</v>
      </c>
      <c r="E61" s="119" t="s">
        <v>15</v>
      </c>
      <c r="F61" s="119"/>
      <c r="G61" s="89">
        <v>30</v>
      </c>
      <c r="H61" s="89">
        <f>I61-G61</f>
        <v>95</v>
      </c>
      <c r="I61" s="89">
        <f>D61*25</f>
        <v>125</v>
      </c>
    </row>
    <row r="62" spans="1:9" ht="16.5" customHeight="1" thickBot="1" x14ac:dyDescent="0.3">
      <c r="A62" s="198"/>
      <c r="B62" s="59" t="s">
        <v>78</v>
      </c>
      <c r="C62" s="144" t="s">
        <v>396</v>
      </c>
      <c r="D62" s="112">
        <v>4</v>
      </c>
      <c r="E62" s="119" t="s">
        <v>15</v>
      </c>
      <c r="F62" s="122"/>
      <c r="G62" s="60">
        <v>26</v>
      </c>
      <c r="H62" s="60">
        <f t="shared" si="26"/>
        <v>74</v>
      </c>
      <c r="I62" s="60">
        <f t="shared" si="27"/>
        <v>100</v>
      </c>
    </row>
    <row r="63" spans="1:9" ht="31.5" customHeight="1" thickBot="1" x14ac:dyDescent="0.3">
      <c r="A63" s="198"/>
      <c r="B63" s="87" t="s">
        <v>377</v>
      </c>
      <c r="C63" s="149" t="s">
        <v>79</v>
      </c>
      <c r="D63" s="87">
        <f>SUM(D64)</f>
        <v>2</v>
      </c>
      <c r="E63" s="87"/>
      <c r="F63" s="123" t="s">
        <v>23</v>
      </c>
      <c r="G63" s="88">
        <f>G64</f>
        <v>40</v>
      </c>
      <c r="H63" s="88">
        <f t="shared" ref="H63:I63" si="28">H64</f>
        <v>10</v>
      </c>
      <c r="I63" s="88">
        <f t="shared" si="28"/>
        <v>50</v>
      </c>
    </row>
    <row r="64" spans="1:9" ht="16.5" thickBot="1" x14ac:dyDescent="0.3">
      <c r="A64" s="198"/>
      <c r="B64" s="62" t="s">
        <v>80</v>
      </c>
      <c r="C64" s="144" t="s">
        <v>81</v>
      </c>
      <c r="D64" s="112">
        <v>2</v>
      </c>
      <c r="E64" s="112" t="s">
        <v>879</v>
      </c>
      <c r="F64" s="116"/>
      <c r="G64" s="61">
        <v>40</v>
      </c>
      <c r="H64" s="61">
        <f t="shared" ref="H64" si="29">I64-G64</f>
        <v>10</v>
      </c>
      <c r="I64" s="61">
        <f t="shared" ref="I64" si="30">D64*25</f>
        <v>50</v>
      </c>
    </row>
    <row r="65" spans="1:9" ht="16.5" customHeight="1" thickBot="1" x14ac:dyDescent="0.3">
      <c r="A65" s="198"/>
      <c r="B65" s="193" t="s">
        <v>196</v>
      </c>
      <c r="C65" s="194"/>
      <c r="D65" s="91">
        <f>D63+D59+D55</f>
        <v>23</v>
      </c>
      <c r="E65" s="92"/>
      <c r="F65" s="93"/>
      <c r="G65" s="94">
        <f>G63+G59+G55</f>
        <v>156</v>
      </c>
      <c r="H65" s="94">
        <f>H63+H59+H55</f>
        <v>419</v>
      </c>
      <c r="I65" s="94">
        <f>I63+I59+I55</f>
        <v>575</v>
      </c>
    </row>
    <row r="66" spans="1:9" ht="16.5" thickBot="1" x14ac:dyDescent="0.3">
      <c r="A66" s="187" t="s">
        <v>82</v>
      </c>
      <c r="B66" s="95" t="s">
        <v>378</v>
      </c>
      <c r="C66" s="151" t="s">
        <v>83</v>
      </c>
      <c r="D66" s="95">
        <f>SUM(D67:D67)</f>
        <v>6</v>
      </c>
      <c r="E66" s="95"/>
      <c r="F66" s="124" t="s">
        <v>12</v>
      </c>
      <c r="G66" s="96">
        <f>SUM(G67:G67)</f>
        <v>18</v>
      </c>
      <c r="H66" s="96">
        <f>SUM(H67:H67)</f>
        <v>132</v>
      </c>
      <c r="I66" s="96">
        <f>SUM(I67:I67)</f>
        <v>150</v>
      </c>
    </row>
    <row r="67" spans="1:9" ht="16.5" customHeight="1" thickBot="1" x14ac:dyDescent="0.3">
      <c r="A67" s="187"/>
      <c r="B67" s="59" t="s">
        <v>84</v>
      </c>
      <c r="C67" s="144" t="s">
        <v>75</v>
      </c>
      <c r="D67" s="110">
        <v>6</v>
      </c>
      <c r="E67" s="112" t="s">
        <v>879</v>
      </c>
      <c r="F67" s="125"/>
      <c r="G67" s="60">
        <v>18</v>
      </c>
      <c r="H67" s="60">
        <f t="shared" ref="H67" si="31">I67-G67</f>
        <v>132</v>
      </c>
      <c r="I67" s="60">
        <f t="shared" ref="I67" si="32">D67*25</f>
        <v>150</v>
      </c>
    </row>
    <row r="68" spans="1:9" ht="16.5" thickBot="1" x14ac:dyDescent="0.3">
      <c r="A68" s="187"/>
      <c r="B68" s="95" t="s">
        <v>379</v>
      </c>
      <c r="C68" s="152" t="s">
        <v>391</v>
      </c>
      <c r="D68" s="95">
        <f>SUM(D69:D71)</f>
        <v>7</v>
      </c>
      <c r="E68" s="95"/>
      <c r="F68" s="124" t="s">
        <v>880</v>
      </c>
      <c r="G68" s="96">
        <f>SUM(G69:G71)</f>
        <v>38</v>
      </c>
      <c r="H68" s="96">
        <f>SUM(H69:H71)</f>
        <v>137</v>
      </c>
      <c r="I68" s="96">
        <f>SUM(I69:I71)</f>
        <v>175</v>
      </c>
    </row>
    <row r="69" spans="1:9" ht="16.5" customHeight="1" thickBot="1" x14ac:dyDescent="0.3">
      <c r="A69" s="187"/>
      <c r="B69" s="90" t="s">
        <v>85</v>
      </c>
      <c r="C69" s="144" t="s">
        <v>397</v>
      </c>
      <c r="D69" s="112">
        <v>4</v>
      </c>
      <c r="E69" s="119" t="s">
        <v>15</v>
      </c>
      <c r="F69" s="90"/>
      <c r="G69" s="60">
        <v>26</v>
      </c>
      <c r="H69" s="60">
        <f t="shared" ref="H69" si="33">I69-G69</f>
        <v>74</v>
      </c>
      <c r="I69" s="60">
        <f t="shared" ref="I69" si="34">D69*25</f>
        <v>100</v>
      </c>
    </row>
    <row r="70" spans="1:9" ht="15.75" customHeight="1" thickBot="1" x14ac:dyDescent="0.3">
      <c r="A70" s="187"/>
      <c r="B70" s="90" t="s">
        <v>362</v>
      </c>
      <c r="C70" s="144" t="s">
        <v>398</v>
      </c>
      <c r="D70" s="112">
        <v>1</v>
      </c>
      <c r="E70" s="119" t="s">
        <v>15</v>
      </c>
      <c r="F70" s="119"/>
      <c r="G70" s="89">
        <v>6</v>
      </c>
      <c r="H70" s="89">
        <f>I70-G70</f>
        <v>19</v>
      </c>
      <c r="I70" s="89">
        <f>D70*25</f>
        <v>25</v>
      </c>
    </row>
    <row r="71" spans="1:9" ht="16.5" customHeight="1" thickBot="1" x14ac:dyDescent="0.3">
      <c r="A71" s="187"/>
      <c r="B71" s="90" t="s">
        <v>363</v>
      </c>
      <c r="C71" s="144" t="s">
        <v>86</v>
      </c>
      <c r="D71" s="126">
        <v>2</v>
      </c>
      <c r="E71" s="115" t="s">
        <v>15</v>
      </c>
      <c r="F71" s="126"/>
      <c r="G71" s="61">
        <v>6</v>
      </c>
      <c r="H71" s="60">
        <f>I71-G71</f>
        <v>44</v>
      </c>
      <c r="I71" s="60">
        <f>D71*25</f>
        <v>50</v>
      </c>
    </row>
    <row r="72" spans="1:9" ht="16.5" customHeight="1" thickBot="1" x14ac:dyDescent="0.3">
      <c r="A72" s="187"/>
      <c r="B72" s="97" t="s">
        <v>380</v>
      </c>
      <c r="C72" s="127" t="s">
        <v>87</v>
      </c>
      <c r="D72" s="97">
        <f>SUM(D73:D74)</f>
        <v>6</v>
      </c>
      <c r="E72" s="98"/>
      <c r="F72" s="128" t="s">
        <v>88</v>
      </c>
      <c r="G72" s="99">
        <f>SUM(G73:G74)</f>
        <v>24</v>
      </c>
      <c r="H72" s="99">
        <f t="shared" ref="H72:I72" si="35">SUM(H73:H74)</f>
        <v>126</v>
      </c>
      <c r="I72" s="99">
        <f t="shared" si="35"/>
        <v>150</v>
      </c>
    </row>
    <row r="73" spans="1:9" ht="16.5" customHeight="1" thickBot="1" x14ac:dyDescent="0.3">
      <c r="A73" s="187"/>
      <c r="B73" s="59" t="s">
        <v>89</v>
      </c>
      <c r="C73" s="129" t="s">
        <v>195</v>
      </c>
      <c r="D73" s="110">
        <v>3</v>
      </c>
      <c r="E73" s="119" t="s">
        <v>15</v>
      </c>
      <c r="F73" s="125"/>
      <c r="G73" s="60">
        <v>12</v>
      </c>
      <c r="H73" s="60">
        <f t="shared" ref="H73:H74" si="36">I73-G73</f>
        <v>63</v>
      </c>
      <c r="I73" s="60">
        <f t="shared" ref="I73:I74" si="37">D73*25</f>
        <v>75</v>
      </c>
    </row>
    <row r="74" spans="1:9" ht="16.5" customHeight="1" thickBot="1" x14ac:dyDescent="0.3">
      <c r="A74" s="187"/>
      <c r="B74" s="59" t="s">
        <v>90</v>
      </c>
      <c r="C74" s="129" t="s">
        <v>195</v>
      </c>
      <c r="D74" s="110">
        <v>3</v>
      </c>
      <c r="E74" s="119" t="s">
        <v>15</v>
      </c>
      <c r="F74" s="125"/>
      <c r="G74" s="60">
        <v>12</v>
      </c>
      <c r="H74" s="60">
        <f t="shared" si="36"/>
        <v>63</v>
      </c>
      <c r="I74" s="60">
        <f t="shared" si="37"/>
        <v>75</v>
      </c>
    </row>
    <row r="75" spans="1:9" ht="32.25" thickBot="1" x14ac:dyDescent="0.3">
      <c r="A75" s="187"/>
      <c r="B75" s="95" t="s">
        <v>381</v>
      </c>
      <c r="C75" s="151" t="s">
        <v>867</v>
      </c>
      <c r="D75" s="95">
        <f>SUM(D76)</f>
        <v>29</v>
      </c>
      <c r="E75" s="95"/>
      <c r="F75" s="124" t="s">
        <v>23</v>
      </c>
      <c r="G75" s="96">
        <f>G76</f>
        <v>725</v>
      </c>
      <c r="H75" s="96">
        <f t="shared" ref="H75:I75" si="38">H76</f>
        <v>0</v>
      </c>
      <c r="I75" s="96">
        <f t="shared" si="38"/>
        <v>725</v>
      </c>
    </row>
    <row r="76" spans="1:9" ht="16.5" customHeight="1" thickBot="1" x14ac:dyDescent="0.3">
      <c r="A76" s="187"/>
      <c r="B76" s="62" t="s">
        <v>364</v>
      </c>
      <c r="C76" s="144" t="s">
        <v>91</v>
      </c>
      <c r="D76" s="110">
        <v>29</v>
      </c>
      <c r="E76" s="112" t="s">
        <v>879</v>
      </c>
      <c r="F76" s="130"/>
      <c r="G76" s="61">
        <v>725</v>
      </c>
      <c r="H76" s="61">
        <f t="shared" ref="H76" si="39">I76-G76</f>
        <v>0</v>
      </c>
      <c r="I76" s="61">
        <f t="shared" ref="I76" si="40">D76*25</f>
        <v>725</v>
      </c>
    </row>
    <row r="77" spans="1:9" ht="16.5" customHeight="1" thickBot="1" x14ac:dyDescent="0.3">
      <c r="A77" s="187"/>
      <c r="B77" s="191" t="s">
        <v>196</v>
      </c>
      <c r="C77" s="192"/>
      <c r="D77" s="100">
        <f>D75+D72+D68+D66</f>
        <v>48</v>
      </c>
      <c r="E77" s="101"/>
      <c r="F77" s="102"/>
      <c r="G77" s="103">
        <f>G75+G72+G68+G66</f>
        <v>805</v>
      </c>
      <c r="H77" s="103">
        <f>H75+H72+H68+H66</f>
        <v>395</v>
      </c>
      <c r="I77" s="103">
        <f>I75+I72+I68+I66</f>
        <v>1200</v>
      </c>
    </row>
    <row r="78" spans="1:9" ht="21.75" thickBot="1" x14ac:dyDescent="0.4">
      <c r="A78" s="188" t="s">
        <v>194</v>
      </c>
      <c r="B78" s="189"/>
      <c r="C78" s="190"/>
      <c r="D78" s="104">
        <f>D77+D65+D54+D45+D33+D24</f>
        <v>187</v>
      </c>
      <c r="E78" s="105"/>
      <c r="F78" s="105"/>
      <c r="G78" s="104">
        <f>G77+G65+G54+G45+G33+G24</f>
        <v>1591</v>
      </c>
      <c r="H78" s="104">
        <f>H77+H65+H54+H45+H33+H24</f>
        <v>3090</v>
      </c>
      <c r="I78" s="104">
        <f>I77+I65+I54+I45+I33+I24</f>
        <v>4675</v>
      </c>
    </row>
  </sheetData>
  <sheetProtection algorithmName="SHA-512" hashValue="qmdky/Wf0TbIYhn1RS7u7iaAMuezVQkWGdnQT27NI4pLYhL0uLXkx3Ja2TvmVHLmz8CyT3HIRUvV1x17/w/oag==" saltValue="oGT8LhpcKAVBly8/aIGWcQ==" spinCount="100000" sheet="1" objects="1" scenarios="1"/>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11" location="'1.1. '!A1" tooltip="-&gt; idź do karty kursu" display="Projekt Przedsiębiorstwo - warsztat" xr:uid="{FCC08DE0-1BF0-4A81-A164-063F0A804043}"/>
    <hyperlink ref="C12" location="'1.2'!A1" tooltip="-&gt; idź do karty kursu" display="Gra symulacyjna" xr:uid="{486387AD-EF00-42D1-B41B-362E024E9D19}"/>
    <hyperlink ref="C13" location="'1.3'!A1" tooltip="-&gt; idź do karty kursu" display="Realne problemy ekonomii - warsztat" xr:uid="{35130C55-FCFC-44AA-928F-ACF886179E93}"/>
    <hyperlink ref="C14" location="'1.4'!A1" tooltip="-&gt; idź do karty kursu" display="Prawa autorskie i ochrona własności intelektualnej" xr:uid="{77ABF191-66B6-44F6-8302-7706B2D477CC}"/>
    <hyperlink ref="C15" location="'1.5'!A1" tooltip="-&gt; idź do karty kursu" display="Prawo w biznesie" xr:uid="{2807498A-07FF-4ED3-8EA8-80F21AFAA056}"/>
    <hyperlink ref="C17" location="'2.1'!A1" tooltip="-&gt; idź do karty kursu" display="Zarządzanie i zachowania organizacji" xr:uid="{896C2F72-0657-4F83-A35D-249F2CC5FC22}"/>
    <hyperlink ref="C18" location="'2.2'!A1" tooltip="-&gt; idź do karty kursu" display="Zarządzanie zasobami ludzkimi" xr:uid="{DD2F5D4E-C633-42ED-B340-A15A96C989C6}"/>
    <hyperlink ref="C20" location="'2.4'!A1" tooltip="-&gt; idź do karty kursu" display="Zarządzanie jakością" xr:uid="{D510DEFD-DF7A-483D-88D8-2C69E2F09D86}"/>
    <hyperlink ref="C27" location="'3.2'!A1" tooltip="-&gt; idź do karty kursu" display="Arkusze kalkulacyjne i bazy danych w praktyce " xr:uid="{E1709E0B-12E8-4BE7-A0FC-AFE9BF8606A8}"/>
    <hyperlink ref="C28" location="'3.3'!A1" tooltip="-&gt; idź do karty kursu" display="Język obcy profesjonalny " xr:uid="{6C4A3C20-F83D-487C-A2A8-F8F81C3DFEC3}"/>
    <hyperlink ref="C29" location="'3.4'!A1" tooltip="-&gt; idź do karty kursu" display="Socjologia " xr:uid="{85ED06BA-EFBA-4E3C-BCCA-CEBCA9D1909F}"/>
    <hyperlink ref="C31" location="'4.1'!A1" tooltip="-&gt; idź do karty kursu" display="Matematyka w biznesie" xr:uid="{A0985AC6-4CAE-4EBD-AD3B-964009F15801}"/>
    <hyperlink ref="C32" location="'4.2'!A1" tooltip="-&gt; idź do karty kursu" display="Statystyka" xr:uid="{8B802603-A5E6-479E-B7E6-C1E4C48022CB}"/>
    <hyperlink ref="C35" location="'5.1'!A1" tooltip="-&gt; idź do karty kursu" display="Autoprezentacja - warsztat" xr:uid="{6DD213B8-3CD4-46A2-9357-5C516E43DA1A}"/>
    <hyperlink ref="C36" location="'5.2'!A1" tooltip="-&gt; idź do karty kursu" display="Praca w zespole - warsztat" xr:uid="{FA5A8C35-68F5-4A95-9382-D4FF0AD52C20}"/>
    <hyperlink ref="C37" location="'5.3'!A1" tooltip="-&gt; idź do karty kursu" display="Etyka w biznesie - warsztat" xr:uid="{EFDAE309-B0CC-4630-9B05-27E4EC716AFA}"/>
    <hyperlink ref="C39" location="'6.1'!A1" tooltip="-&gt; idź do karty kursu" display="Makroekonomia" xr:uid="{9350827D-3EE0-4923-A653-673906988635}"/>
    <hyperlink ref="C40" location="'6.2'!A1" tooltip="-&gt; idź do karty kursu" display="Mikroekonomia" xr:uid="{B67B2C72-3D8B-4D2A-9C34-FF54EC3C764A}"/>
    <hyperlink ref="C41" location="'6.3'!A1" tooltip="-&gt; idź do karty kursu" display="Współczesna polityka ekonomiczna" xr:uid="{05DCEDC1-D600-45F9-B342-EB28E4227865}"/>
    <hyperlink ref="C43" location="'7.1'!A1" tooltip="-&gt; idź do karty kursu" display="Marketing" xr:uid="{AC865238-AB5B-4088-8DC8-50137DC5BB5C}"/>
    <hyperlink ref="C44" location="'7.2'!A1" tooltip="-&gt; idź do karty kursu" display="Badania rynkowe i marketingowe - warsztat" xr:uid="{0858AEB3-07AC-43ED-B3DD-32F054D72553}"/>
    <hyperlink ref="C47" location="'8.1'!A1" tooltip="-&gt; idź do karty kursu" display="Rachunkowość" xr:uid="{6F5A5216-1ED0-46CC-B804-14937EEF2870}"/>
    <hyperlink ref="C48" location="'8.2'!A1" tooltip="-&gt; idź do karty kursu" display="Finanse przedsiębiorstw" xr:uid="{3866B6CE-CDCF-4C24-B527-085DB9FA40E1}"/>
    <hyperlink ref="C49" location="'8.3'!A1" tooltip="-&gt; idź do karty kursu" display="Analiza finansowa - warsztaty " xr:uid="{96F28BA3-E4FA-4F3D-91DD-30FBCDB3E302}"/>
    <hyperlink ref="C50" location="'8.4'!A1" tooltip="-&gt; idź do karty kursu" display="Strategie podatkowe" xr:uid="{105F8ACB-70B3-4D35-B11B-183960B9D7FB}"/>
    <hyperlink ref="C52" location="'9.1'!A1" tooltip="-&gt; idź do karty kursu" display="Finansowanie działalności gospodarczej" xr:uid="{714D9CBA-1034-47A7-B86D-4787FD45874B}"/>
    <hyperlink ref="C53" location="'9.2'!A1" tooltip="-&gt; idź do karty kursu" display="Narzędzia HR w firmie" xr:uid="{7E04374C-1224-4A7B-B9B1-DA057012115E}"/>
    <hyperlink ref="C51" location="'M (9)'!A1" tooltip="-&gt; idź do karty modułu" display="Moduł specjalnościowy (1) ZARZĄDZANIE BIZNESEM" xr:uid="{2E92A58F-BEBD-4384-B97A-B9CDACB8243C}"/>
    <hyperlink ref="C56" location="'10.1'!A1" tooltip="-&gt; idź do karty kursu" display="Metodyka pisania prac dyplomowych" xr:uid="{9C4E9AAD-53B4-43A6-AA1C-91BBDBBCDF8E}"/>
    <hyperlink ref="C57" location="'10.2'!A1" tooltip="-&gt; idź do karty kursu" display="Metody badań ekonomicznych - warsztat" xr:uid="{C640437C-DB63-40B1-92A5-EC6C59A0DDB9}"/>
    <hyperlink ref="C58" location="'10.3'!A1" tooltip="-&gt; idź do karty kursu" display="Praca z promotorem" xr:uid="{4DAA12BB-E16F-4554-B4EA-F84011FCF9E7}"/>
    <hyperlink ref="C76" location="'16.1'!A1" tooltip="-&gt; idź do karty kursu" display="Praktyka zawodowa" xr:uid="{139AE328-8ADC-4134-A199-787631406DA3}"/>
    <hyperlink ref="C75" location="'M (16)'!A1" tooltip="-&gt; idź do karty modułu" display="Moduł aktywności praktycznej (2) ZB" xr:uid="{C3BB3A03-8A74-479D-B5A7-3E0CF992AE7D}"/>
    <hyperlink ref="C69" location="'14.1'!A1" tooltip="-&gt; idź do karty kursu" display="Strategie w biznesie" xr:uid="{4D82BA51-8052-4054-8F23-AFAB34F55B37}"/>
    <hyperlink ref="C70" location="'14.2'!A1" tooltip="-&gt; idź do karty kursu" display="Narzedzia IT w prowadzeniu własnej firmy" xr:uid="{C251D7EE-D283-4541-A82A-A7BEC062A808}"/>
    <hyperlink ref="C67" location="'13.1'!A1" tooltip="-&gt; idź do karty kursu" display="Praca z promotorem" xr:uid="{A73C3149-74D0-471A-B637-9BBADF396BCB}"/>
    <hyperlink ref="C64" location="'12.1'!A1" tooltip="-&gt; idź do karty kursu" display="Aktywności dodatkowe z katalogu aktywności" xr:uid="{65B48429-17DA-4609-9CB0-FF27A82F6EDE}"/>
    <hyperlink ref="C60" location="'11.1'!A1" tooltip="-&gt; idź do karty kursu" display="Dyscyplina finasowa w firmie" xr:uid="{EB606DF7-B0B2-4A9B-81EE-62DE04966D48}"/>
    <hyperlink ref="C61" location="'11.2'!A1" tooltip="-&gt; idź do karty kursu" display="Zarządzanie projektami" xr:uid="{1B418D76-1FFB-49EE-8DBF-E81C4F12AC45}"/>
    <hyperlink ref="C62" location="'11.3'!A1" tooltip="-&gt; idź do karty kursu" display="E-commerce" xr:uid="{0C650B30-3527-4E7C-8534-438CC09E293A}"/>
    <hyperlink ref="C71" location="'14.3'!A1" tooltip="-&gt; idź do karty kursu" display="Profesional workshop (kurs w języku obcym)" xr:uid="{837DD8C1-683E-4CB3-BDF0-1F57C0F23723}"/>
    <hyperlink ref="C68" location="'M (14)'!A1" tooltip="-&gt; idź do karty modułu" display="Moduł specjalnościowy (3) ZARZĄDZANIE BIZNESEM" xr:uid="{5DF5346F-9097-4D6D-851D-3932F364AE03}"/>
    <hyperlink ref="C59" location="'M (11)'!A1" tooltip="-&gt; idź do karty modułu" display="Moduł specjalnościowy (2) ZARZĄDZANIE BIZNESEM" xr:uid="{9645F2C6-841C-43BE-948C-9AD479959E61}"/>
    <hyperlink ref="C10" location="'M (1)'!A1" tooltip="-&gt; idź do karty modułu" display="Biznes w działaniu" xr:uid="{7C02C84F-0AEB-4856-9F22-BABA0382A642}"/>
    <hyperlink ref="C16" location="'M (2)'!A1" tooltip="-&gt; idź do karty modułu" display="Organizacja i zarządzanie" xr:uid="{A26FE3B2-9021-4952-8D58-D7B11F218D77}"/>
    <hyperlink ref="C25" location="'M (3)'!A1" tooltip="-&gt; idź do karty modułu" display="Kluczowe kompetencje dla biznesu " xr:uid="{CF6A46AE-295D-49D1-B212-259F5A88377B}"/>
    <hyperlink ref="C30" location="'M (4)'!A1" tooltip="-&gt; idź do karty modułu" display="Metody ilościowe w biznesie" xr:uid="{6EA2602D-7462-4388-BCE2-1747153FB811}"/>
    <hyperlink ref="C34" location="'M (5)'!A1" tooltip="-&gt; idź do karty kursu" display="Rozwój osobisty i kompetencje interpersonalne" xr:uid="{E5AEC60C-0553-415A-9A0C-EFB51F2D1C1A}"/>
    <hyperlink ref="C38" location="'M (6)'!A1" tooltip="-&gt; idź do karty modułu" display="Ekonomia Stosowana" xr:uid="{8EDADE14-794F-4697-A678-9A36F01F705A}"/>
    <hyperlink ref="C42" location="'M (7)'!A1" tooltip="-&gt; idź do karty modułu" display="Zarządzanie marketingowe" xr:uid="{48C8CAC2-FF2F-4B83-8A59-B52BA6A6F8BB}"/>
    <hyperlink ref="C46" location="'M (8)'!A1" tooltip="-&gt; idź do karty modułu" display="Finanse i rachunkowość" xr:uid="{09CD1380-BCAE-4BB6-B0A4-D810A6C7F8DA}"/>
    <hyperlink ref="C55" location="'M (10)'!A1" tooltip="-&gt; idź do karty modułu" display="Moduł dyplomowy (1)" xr:uid="{9C4132E9-DC4E-4962-99AE-BD15233C1C3F}"/>
    <hyperlink ref="C63" location="'M (12)'!A1" tooltip="-&gt; idź do karty modułu" display="Moduł aktywności praktycznej (1)" xr:uid="{79A71412-C84B-49FE-97F7-147E67A156A0}"/>
    <hyperlink ref="C66" location="'M (13)'!A1" tooltip="-&gt; idź do karty modułu" display="Moduł dyplomowy (2)" xr:uid="{318A4D7C-3B77-4FFA-959B-19FB0F867AC6}"/>
    <hyperlink ref="C19" location="'2.3'!A1" tooltip="-&gt; idź do karty kursu" display="Zarządzanie procesowe i logistyka w organizacji" xr:uid="{1938D04D-24D7-4749-9ECC-36D83B6B875E}"/>
    <hyperlink ref="C26" location="'3.1'!A1" tooltip="-&gt; idź do karty kursu" display="Technologie informatyczne i komunikacyjne " xr:uid="{8AA96432-71CD-4745-A114-DCD521466B87}"/>
  </hyperlinks>
  <printOptions horizontalCentered="1"/>
  <pageMargins left="0.31496062992125984" right="0.31496062992125984" top="0.43307086614173229" bottom="0.23622047244094491" header="0.19685039370078741" footer="0.19685039370078741"/>
  <pageSetup paperSize="9" scale="58" orientation="portrait" r:id="rId1"/>
  <headerFooter>
    <oddHeader>&amp;R
&amp;G</oddHeader>
  </headerFooter>
  <ignoredErrors>
    <ignoredError sqref="H75:I75 H72:I72 H68:I68 H63:I63 H59:I59 H51:I51 H42:I42 H38:I38 H30:I30 H16:I16"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E1_ZB!B16</f>
        <v>Moduł E1/2</v>
      </c>
      <c r="B3" s="374"/>
      <c r="C3" s="374"/>
      <c r="D3" s="378" t="str">
        <f>E1_ZB!C16</f>
        <v>Organizacja i zarządzanie</v>
      </c>
      <c r="E3" s="379"/>
      <c r="F3" s="379"/>
      <c r="G3" s="379"/>
      <c r="H3" s="379"/>
      <c r="I3" s="380"/>
      <c r="J3" s="3"/>
      <c r="K3" s="3"/>
      <c r="L3" s="4"/>
      <c r="M3" s="4"/>
      <c r="N3" s="4"/>
      <c r="O3" s="4"/>
      <c r="P3" s="4"/>
      <c r="Q3" s="4"/>
      <c r="R3" s="4"/>
    </row>
    <row r="4" spans="1:19" ht="18.75" thickBot="1" x14ac:dyDescent="0.3">
      <c r="A4" s="437" t="s">
        <v>110</v>
      </c>
      <c r="B4" s="437"/>
      <c r="C4" s="437"/>
      <c r="D4" s="375" t="str">
        <f>E1_ZB!B18</f>
        <v>Kurs 2.2.</v>
      </c>
      <c r="E4" s="376"/>
      <c r="F4" s="376"/>
      <c r="G4" s="376"/>
      <c r="H4" s="376"/>
      <c r="I4" s="377"/>
      <c r="J4" s="3"/>
      <c r="K4" s="3"/>
      <c r="L4" s="4"/>
      <c r="M4" s="4"/>
      <c r="N4" s="4"/>
      <c r="O4" s="4"/>
      <c r="P4" s="4"/>
      <c r="Q4" s="4"/>
      <c r="R4" s="4"/>
    </row>
    <row r="5" spans="1:19" ht="23.25" thickBot="1" x14ac:dyDescent="0.3">
      <c r="A5" s="438" t="s">
        <v>111</v>
      </c>
      <c r="B5" s="438"/>
      <c r="C5" s="438"/>
      <c r="D5" s="439" t="str">
        <f>E1_ZB!C18</f>
        <v>Zarządzanie zasobami ludzkimi</v>
      </c>
      <c r="E5" s="439"/>
      <c r="F5" s="439"/>
      <c r="G5" s="439"/>
      <c r="H5" s="439"/>
      <c r="I5" s="439"/>
      <c r="J5" s="439"/>
      <c r="K5" s="439"/>
      <c r="L5" s="440" t="s">
        <v>94</v>
      </c>
      <c r="M5" s="440"/>
      <c r="N5" s="44">
        <f>E1_ZB!D18</f>
        <v>3</v>
      </c>
      <c r="O5" s="440" t="s">
        <v>95</v>
      </c>
      <c r="P5" s="440"/>
      <c r="Q5" s="449" t="str">
        <f>E1_ZB!F16</f>
        <v>dr R. Nowak-Lewandowska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(2)'!G6</f>
        <v>I</v>
      </c>
      <c r="H7" s="184" t="s">
        <v>99</v>
      </c>
      <c r="I7" s="40">
        <f>'M (2)'!I6</f>
        <v>1</v>
      </c>
      <c r="J7" s="289" t="s">
        <v>384</v>
      </c>
      <c r="K7" s="290"/>
      <c r="L7" s="382" t="s">
        <v>100</v>
      </c>
      <c r="M7" s="383"/>
      <c r="N7" s="7" t="s">
        <v>101</v>
      </c>
      <c r="O7" s="449" t="s">
        <v>102</v>
      </c>
      <c r="P7" s="449"/>
      <c r="Q7" s="450" t="s">
        <v>103</v>
      </c>
      <c r="R7" s="450"/>
      <c r="S7" s="45">
        <f>E1_ZB!G18</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776</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303</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305</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587</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299</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303</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t="s">
        <v>305</v>
      </c>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588</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297</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303</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t="s">
        <v>305</v>
      </c>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777</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315</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320</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778</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313</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318</v>
      </c>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589</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312</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317</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t="s">
        <v>318</v>
      </c>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779</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780</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326</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781</v>
      </c>
      <c r="C64" s="316"/>
      <c r="D64" s="316"/>
      <c r="E64" s="316"/>
      <c r="F64" s="316"/>
      <c r="G64" s="316"/>
      <c r="H64" s="316"/>
      <c r="I64" s="316"/>
      <c r="J64" s="316"/>
      <c r="K64" s="316"/>
      <c r="L64" s="316"/>
      <c r="M64" s="317"/>
      <c r="N64" s="349" t="s">
        <v>326</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330</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E1_ZB!G18</f>
        <v>24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10</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178</v>
      </c>
      <c r="M77" s="313"/>
      <c r="N77" s="313"/>
      <c r="O77" s="313"/>
      <c r="P77" s="313"/>
      <c r="Q77" s="313"/>
      <c r="R77" s="313"/>
      <c r="S77" s="314"/>
    </row>
    <row r="78" spans="1:19" ht="15" customHeight="1" x14ac:dyDescent="0.25">
      <c r="A78" s="339"/>
      <c r="B78" s="346" t="s">
        <v>129</v>
      </c>
      <c r="C78" s="347"/>
      <c r="D78" s="347"/>
      <c r="E78" s="347"/>
      <c r="F78" s="348"/>
      <c r="G78" s="327">
        <v>4</v>
      </c>
      <c r="H78" s="328"/>
      <c r="I78" s="329"/>
      <c r="J78" s="367"/>
      <c r="K78" s="337"/>
      <c r="L78" s="312" t="s">
        <v>181</v>
      </c>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174</v>
      </c>
      <c r="M83" s="313"/>
      <c r="N83" s="313"/>
      <c r="O83" s="313"/>
      <c r="P83" s="313"/>
      <c r="Q83" s="313"/>
      <c r="R83" s="313"/>
      <c r="S83" s="314"/>
    </row>
    <row r="84" spans="1:19" ht="15" customHeight="1" x14ac:dyDescent="0.25">
      <c r="A84" s="339"/>
      <c r="B84" s="305" t="s">
        <v>136</v>
      </c>
      <c r="C84" s="306"/>
      <c r="D84" s="306"/>
      <c r="E84" s="306"/>
      <c r="F84" s="307"/>
      <c r="G84" s="343">
        <f>E1_ZB!H18</f>
        <v>51</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E1_ZB!E18</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152</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40</v>
      </c>
      <c r="G91" s="411"/>
      <c r="H91" s="411"/>
      <c r="I91" s="412"/>
      <c r="J91" s="431"/>
      <c r="K91" s="435"/>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24.5" customHeight="1" x14ac:dyDescent="0.25">
      <c r="A98" s="420"/>
      <c r="B98" s="390" t="s">
        <v>409</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2.5" customHeight="1" x14ac:dyDescent="0.25">
      <c r="A100" s="420"/>
      <c r="B100" s="390" t="s">
        <v>419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5.25" customHeight="1" x14ac:dyDescent="0.25">
      <c r="A102" s="420"/>
      <c r="B102" s="390" t="s">
        <v>420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jqsv0Iv33ZS9tIAP9vRDMQEd8d4OtoRDTaof7I3cD+BykpWFyc2ZNuBgSMgypxJtbhq9gojoCDSss5XZjuFPTA==" saltValue="WpPeltfbDHsghz0PCGYzK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3A9659AE-3E7D-4E32-898E-FC73758AC3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E1_ZB!B16</f>
        <v>Moduł E1/2</v>
      </c>
      <c r="B3" s="374"/>
      <c r="C3" s="374"/>
      <c r="D3" s="378" t="str">
        <f>E1_ZB!C16</f>
        <v>Organizacja i zarządzanie</v>
      </c>
      <c r="E3" s="379"/>
      <c r="F3" s="379"/>
      <c r="G3" s="379"/>
      <c r="H3" s="379"/>
      <c r="I3" s="380"/>
      <c r="J3" s="3"/>
      <c r="K3" s="3"/>
      <c r="L3" s="4"/>
      <c r="M3" s="4"/>
      <c r="N3" s="4"/>
      <c r="O3" s="4"/>
      <c r="P3" s="4"/>
      <c r="Q3" s="4"/>
      <c r="R3" s="4"/>
    </row>
    <row r="4" spans="1:19" ht="18.75" thickBot="1" x14ac:dyDescent="0.3">
      <c r="A4" s="437" t="s">
        <v>110</v>
      </c>
      <c r="B4" s="437"/>
      <c r="C4" s="437"/>
      <c r="D4" s="375" t="str">
        <f>E1_ZB!B19</f>
        <v>Kurs 2.3.</v>
      </c>
      <c r="E4" s="376"/>
      <c r="F4" s="376"/>
      <c r="G4" s="376"/>
      <c r="H4" s="376"/>
      <c r="I4" s="377"/>
      <c r="J4" s="3"/>
      <c r="K4" s="3"/>
      <c r="L4" s="4"/>
      <c r="M4" s="4"/>
      <c r="N4" s="4"/>
      <c r="O4" s="4"/>
      <c r="P4" s="4"/>
      <c r="Q4" s="4"/>
      <c r="R4" s="4"/>
    </row>
    <row r="5" spans="1:19" ht="23.25" thickBot="1" x14ac:dyDescent="0.3">
      <c r="A5" s="438" t="s">
        <v>111</v>
      </c>
      <c r="B5" s="438"/>
      <c r="C5" s="438"/>
      <c r="D5" s="439" t="str">
        <f>E1_ZB!C19</f>
        <v>Zarządzanie procesowe i logistyka w organizacji</v>
      </c>
      <c r="E5" s="439"/>
      <c r="F5" s="439"/>
      <c r="G5" s="439"/>
      <c r="H5" s="439"/>
      <c r="I5" s="439"/>
      <c r="J5" s="439"/>
      <c r="K5" s="439"/>
      <c r="L5" s="440" t="s">
        <v>94</v>
      </c>
      <c r="M5" s="440"/>
      <c r="N5" s="44">
        <f>E1_ZB!D19</f>
        <v>3</v>
      </c>
      <c r="O5" s="440" t="s">
        <v>95</v>
      </c>
      <c r="P5" s="440"/>
      <c r="Q5" s="449" t="str">
        <f>E1_ZB!F16</f>
        <v>dr R. Nowak-Lewandowska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(2)'!G6</f>
        <v>I</v>
      </c>
      <c r="H7" s="184" t="s">
        <v>99</v>
      </c>
      <c r="I7" s="40">
        <f>'M (2)'!I6</f>
        <v>1</v>
      </c>
      <c r="J7" s="289" t="s">
        <v>384</v>
      </c>
      <c r="K7" s="290"/>
      <c r="L7" s="382" t="s">
        <v>100</v>
      </c>
      <c r="M7" s="383"/>
      <c r="N7" s="7" t="s">
        <v>101</v>
      </c>
      <c r="O7" s="449" t="s">
        <v>102</v>
      </c>
      <c r="P7" s="449"/>
      <c r="Q7" s="450" t="s">
        <v>103</v>
      </c>
      <c r="R7" s="450"/>
      <c r="S7" s="45">
        <f>E1_ZB!G19</f>
        <v>20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782</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295</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590</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783</v>
      </c>
      <c r="C24" s="316"/>
      <c r="D24" s="316"/>
      <c r="E24" s="316"/>
      <c r="F24" s="316"/>
      <c r="G24" s="316"/>
      <c r="H24" s="316"/>
      <c r="I24" s="316"/>
      <c r="J24" s="316"/>
      <c r="K24" s="316"/>
      <c r="L24" s="316"/>
      <c r="M24" s="317"/>
      <c r="N24" s="349" t="s">
        <v>297</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885</v>
      </c>
      <c r="C29" s="316"/>
      <c r="D29" s="316"/>
      <c r="E29" s="316"/>
      <c r="F29" s="316"/>
      <c r="G29" s="316"/>
      <c r="H29" s="316"/>
      <c r="I29" s="316"/>
      <c r="J29" s="316"/>
      <c r="K29" s="316"/>
      <c r="L29" s="316"/>
      <c r="M29" s="317"/>
      <c r="N29" s="349" t="s">
        <v>298</v>
      </c>
      <c r="O29" s="350"/>
      <c r="P29" s="350"/>
      <c r="Q29" s="350"/>
      <c r="R29" s="350"/>
      <c r="S29" s="351"/>
    </row>
    <row r="30" spans="1:19" ht="15" customHeight="1" x14ac:dyDescent="0.25">
      <c r="A30" s="339"/>
      <c r="B30" s="318"/>
      <c r="C30" s="477"/>
      <c r="D30" s="477"/>
      <c r="E30" s="477"/>
      <c r="F30" s="477"/>
      <c r="G30" s="477"/>
      <c r="H30" s="477"/>
      <c r="I30" s="477"/>
      <c r="J30" s="477"/>
      <c r="K30" s="477"/>
      <c r="L30" s="477"/>
      <c r="M30" s="320"/>
      <c r="N30" s="352"/>
      <c r="O30" s="353"/>
      <c r="P30" s="353"/>
      <c r="Q30" s="353"/>
      <c r="R30" s="353"/>
      <c r="S30" s="354"/>
    </row>
    <row r="31" spans="1:19" ht="15" customHeight="1" x14ac:dyDescent="0.25">
      <c r="A31" s="339"/>
      <c r="B31" s="318"/>
      <c r="C31" s="477"/>
      <c r="D31" s="477"/>
      <c r="E31" s="477"/>
      <c r="F31" s="477"/>
      <c r="G31" s="477"/>
      <c r="H31" s="477"/>
      <c r="I31" s="477"/>
      <c r="J31" s="477"/>
      <c r="K31" s="477"/>
      <c r="L31" s="477"/>
      <c r="M31" s="320"/>
      <c r="N31" s="352"/>
      <c r="O31" s="353"/>
      <c r="P31" s="353"/>
      <c r="Q31" s="353"/>
      <c r="R31" s="353"/>
      <c r="S31" s="354"/>
    </row>
    <row r="32" spans="1:19" ht="15"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784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320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785</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786</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787</v>
      </c>
      <c r="C59" s="316"/>
      <c r="D59" s="316"/>
      <c r="E59" s="316"/>
      <c r="F59" s="316"/>
      <c r="G59" s="316"/>
      <c r="H59" s="316"/>
      <c r="I59" s="316"/>
      <c r="J59" s="316"/>
      <c r="K59" s="316"/>
      <c r="L59" s="316"/>
      <c r="M59" s="317"/>
      <c r="N59" s="349" t="s">
        <v>329</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788</v>
      </c>
      <c r="C64" s="316"/>
      <c r="D64" s="316"/>
      <c r="E64" s="316"/>
      <c r="F64" s="316"/>
      <c r="G64" s="316"/>
      <c r="H64" s="316"/>
      <c r="I64" s="316"/>
      <c r="J64" s="316"/>
      <c r="K64" s="316"/>
      <c r="L64" s="316"/>
      <c r="M64" s="317"/>
      <c r="N64" s="349" t="s">
        <v>329</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331</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E1_ZB!G19</f>
        <v>20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161</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E1_ZB!H19</f>
        <v>55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E1_ZB!E19</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60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20</v>
      </c>
      <c r="G91" s="411"/>
      <c r="H91" s="411"/>
      <c r="I91" s="412"/>
      <c r="J91" s="431"/>
      <c r="K91" s="435"/>
      <c r="L91" s="324" t="s">
        <v>143</v>
      </c>
      <c r="M91" s="325"/>
      <c r="N91" s="325"/>
      <c r="O91" s="325"/>
      <c r="P91" s="325"/>
      <c r="Q91" s="325"/>
      <c r="R91" s="325"/>
      <c r="S91" s="326"/>
    </row>
    <row r="92" spans="1:19" ht="15" customHeight="1" x14ac:dyDescent="0.25">
      <c r="A92" s="427"/>
      <c r="B92" s="407" t="s">
        <v>152</v>
      </c>
      <c r="C92" s="408"/>
      <c r="D92" s="408"/>
      <c r="E92" s="409"/>
      <c r="F92" s="410">
        <v>20</v>
      </c>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10" customHeight="1" x14ac:dyDescent="0.25">
      <c r="A98" s="420"/>
      <c r="B98" s="475" t="s">
        <v>886</v>
      </c>
      <c r="C98" s="475"/>
      <c r="D98" s="475"/>
      <c r="E98" s="475"/>
      <c r="F98" s="475"/>
      <c r="G98" s="475"/>
      <c r="H98" s="475"/>
      <c r="I98" s="475"/>
      <c r="J98" s="475"/>
      <c r="K98" s="475"/>
      <c r="L98" s="475"/>
      <c r="M98" s="475"/>
      <c r="N98" s="475"/>
      <c r="O98" s="475"/>
      <c r="P98" s="475"/>
      <c r="Q98" s="475"/>
      <c r="R98" s="475"/>
      <c r="S98" s="476"/>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93" customHeight="1" x14ac:dyDescent="0.25">
      <c r="A100" s="420"/>
      <c r="B100" s="475" t="s">
        <v>887</v>
      </c>
      <c r="C100" s="475"/>
      <c r="D100" s="475"/>
      <c r="E100" s="475"/>
      <c r="F100" s="475"/>
      <c r="G100" s="475"/>
      <c r="H100" s="475"/>
      <c r="I100" s="475"/>
      <c r="J100" s="475"/>
      <c r="K100" s="475"/>
      <c r="L100" s="475"/>
      <c r="M100" s="475"/>
      <c r="N100" s="475"/>
      <c r="O100" s="475"/>
      <c r="P100" s="475"/>
      <c r="Q100" s="475"/>
      <c r="R100" s="475"/>
      <c r="S100" s="476"/>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6.5" customHeight="1" x14ac:dyDescent="0.25">
      <c r="A102" s="420"/>
      <c r="B102" s="475" t="s">
        <v>478</v>
      </c>
      <c r="C102" s="475"/>
      <c r="D102" s="475"/>
      <c r="E102" s="475"/>
      <c r="F102" s="475"/>
      <c r="G102" s="475"/>
      <c r="H102" s="475"/>
      <c r="I102" s="475"/>
      <c r="J102" s="475"/>
      <c r="K102" s="475"/>
      <c r="L102" s="475"/>
      <c r="M102" s="475"/>
      <c r="N102" s="475"/>
      <c r="O102" s="475"/>
      <c r="P102" s="475"/>
      <c r="Q102" s="475"/>
      <c r="R102" s="475"/>
      <c r="S102" s="47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a8aKfvbyupCkETAqc9lyifQd9igFjDZpfAz90BNGAhGrGlDMeUez12uTRvsjjY/+/wyMUwBK8GxIe483oI5e+g==" saltValue="75SLypgRpFjYCnZlAUtNq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E444E7AC-9834-447E-BB46-4963B5A47C7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E1_ZB!B16</f>
        <v>Moduł E1/2</v>
      </c>
      <c r="B3" s="374"/>
      <c r="C3" s="374"/>
      <c r="D3" s="378" t="str">
        <f>E1_ZB!C16</f>
        <v>Organizacja i zarządzanie</v>
      </c>
      <c r="E3" s="379"/>
      <c r="F3" s="379"/>
      <c r="G3" s="379"/>
      <c r="H3" s="379"/>
      <c r="I3" s="380"/>
      <c r="J3" s="3"/>
      <c r="K3" s="3"/>
      <c r="L3" s="4"/>
      <c r="M3" s="4"/>
      <c r="N3" s="4"/>
      <c r="O3" s="4"/>
      <c r="P3" s="4"/>
      <c r="Q3" s="4"/>
      <c r="R3" s="4"/>
    </row>
    <row r="4" spans="1:19" ht="18.75" thickBot="1" x14ac:dyDescent="0.3">
      <c r="A4" s="437" t="s">
        <v>110</v>
      </c>
      <c r="B4" s="437"/>
      <c r="C4" s="437"/>
      <c r="D4" s="375" t="str">
        <f>E1_ZB!B20</f>
        <v>Kurs 2.4.</v>
      </c>
      <c r="E4" s="376"/>
      <c r="F4" s="376"/>
      <c r="G4" s="376"/>
      <c r="H4" s="376"/>
      <c r="I4" s="377"/>
      <c r="J4" s="3"/>
      <c r="K4" s="3"/>
      <c r="L4" s="4"/>
      <c r="M4" s="4"/>
      <c r="N4" s="4"/>
      <c r="O4" s="4"/>
      <c r="P4" s="4"/>
      <c r="Q4" s="4"/>
      <c r="R4" s="4"/>
    </row>
    <row r="5" spans="1:19" ht="23.25" thickBot="1" x14ac:dyDescent="0.3">
      <c r="A5" s="438" t="s">
        <v>111</v>
      </c>
      <c r="B5" s="438"/>
      <c r="C5" s="438"/>
      <c r="D5" s="439" t="str">
        <f>E1_ZB!C20</f>
        <v>Zarządzanie jakością</v>
      </c>
      <c r="E5" s="439"/>
      <c r="F5" s="439"/>
      <c r="G5" s="439"/>
      <c r="H5" s="439"/>
      <c r="I5" s="439"/>
      <c r="J5" s="439"/>
      <c r="K5" s="439"/>
      <c r="L5" s="440" t="s">
        <v>94</v>
      </c>
      <c r="M5" s="440"/>
      <c r="N5" s="44">
        <f>E1_ZB!D20</f>
        <v>2</v>
      </c>
      <c r="O5" s="440" t="s">
        <v>95</v>
      </c>
      <c r="P5" s="440"/>
      <c r="Q5" s="449" t="str">
        <f>E1_ZB!F16</f>
        <v>dr R. Nowak-Lewandowska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(2)'!G6</f>
        <v>I</v>
      </c>
      <c r="H7" s="184" t="s">
        <v>99</v>
      </c>
      <c r="I7" s="40">
        <f>'M (2)'!I6</f>
        <v>1</v>
      </c>
      <c r="J7" s="289" t="s">
        <v>384</v>
      </c>
      <c r="K7" s="290"/>
      <c r="L7" s="382" t="s">
        <v>100</v>
      </c>
      <c r="M7" s="383"/>
      <c r="N7" s="7" t="s">
        <v>101</v>
      </c>
      <c r="O7" s="449" t="s">
        <v>102</v>
      </c>
      <c r="P7" s="449"/>
      <c r="Q7" s="450" t="s">
        <v>103</v>
      </c>
      <c r="R7" s="450"/>
      <c r="S7" s="45">
        <f>E1_ZB!G20</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888</v>
      </c>
      <c r="C14" s="388"/>
      <c r="D14" s="388"/>
      <c r="E14" s="388"/>
      <c r="F14" s="388"/>
      <c r="G14" s="388"/>
      <c r="H14" s="388"/>
      <c r="I14" s="388"/>
      <c r="J14" s="388"/>
      <c r="K14" s="388"/>
      <c r="L14" s="388"/>
      <c r="M14" s="389"/>
      <c r="N14" s="355" t="s">
        <v>297</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591</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592</v>
      </c>
      <c r="C24" s="316"/>
      <c r="D24" s="316"/>
      <c r="E24" s="316"/>
      <c r="F24" s="316"/>
      <c r="G24" s="316"/>
      <c r="H24" s="316"/>
      <c r="I24" s="316"/>
      <c r="J24" s="316"/>
      <c r="K24" s="316"/>
      <c r="L24" s="316"/>
      <c r="M24" s="317"/>
      <c r="N24" s="349" t="s">
        <v>296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789</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790</v>
      </c>
      <c r="C39" s="316"/>
      <c r="D39" s="316"/>
      <c r="E39" s="316"/>
      <c r="F39" s="316"/>
      <c r="G39" s="316"/>
      <c r="H39" s="316"/>
      <c r="I39" s="316"/>
      <c r="J39" s="316"/>
      <c r="K39" s="316"/>
      <c r="L39" s="316"/>
      <c r="M39" s="317"/>
      <c r="N39" s="349" t="s">
        <v>312</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791</v>
      </c>
      <c r="C44" s="316"/>
      <c r="D44" s="316"/>
      <c r="E44" s="316"/>
      <c r="F44" s="316"/>
      <c r="G44" s="316"/>
      <c r="H44" s="316"/>
      <c r="I44" s="316"/>
      <c r="J44" s="316"/>
      <c r="K44" s="316"/>
      <c r="L44" s="316"/>
      <c r="M44" s="317"/>
      <c r="N44" s="349" t="s">
        <v>315</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792</v>
      </c>
      <c r="C49" s="316"/>
      <c r="D49" s="316"/>
      <c r="E49" s="316"/>
      <c r="F49" s="316"/>
      <c r="G49" s="316"/>
      <c r="H49" s="316"/>
      <c r="I49" s="316"/>
      <c r="J49" s="316"/>
      <c r="K49" s="316"/>
      <c r="L49" s="316"/>
      <c r="M49" s="317"/>
      <c r="N49" s="349" t="s">
        <v>315</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793</v>
      </c>
      <c r="C54" s="319"/>
      <c r="D54" s="319"/>
      <c r="E54" s="319"/>
      <c r="F54" s="319"/>
      <c r="G54" s="319"/>
      <c r="H54" s="319"/>
      <c r="I54" s="319"/>
      <c r="J54" s="319"/>
      <c r="K54" s="319"/>
      <c r="L54" s="319"/>
      <c r="M54" s="320"/>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794</v>
      </c>
      <c r="C59" s="316"/>
      <c r="D59" s="316"/>
      <c r="E59" s="316"/>
      <c r="F59" s="316"/>
      <c r="G59" s="316"/>
      <c r="H59" s="316"/>
      <c r="I59" s="316"/>
      <c r="J59" s="316"/>
      <c r="K59" s="316"/>
      <c r="L59" s="316"/>
      <c r="M59" s="317"/>
      <c r="N59" s="349" t="s">
        <v>324</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795</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E1_ZB!G20</f>
        <v>14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345</v>
      </c>
      <c r="M83" s="313"/>
      <c r="N83" s="313"/>
      <c r="O83" s="313"/>
      <c r="P83" s="313"/>
      <c r="Q83" s="313"/>
      <c r="R83" s="313"/>
      <c r="S83" s="314"/>
    </row>
    <row r="84" spans="1:19" ht="15" customHeight="1" x14ac:dyDescent="0.25">
      <c r="A84" s="339"/>
      <c r="B84" s="305" t="s">
        <v>136</v>
      </c>
      <c r="C84" s="306"/>
      <c r="D84" s="306"/>
      <c r="E84" s="306"/>
      <c r="F84" s="307"/>
      <c r="G84" s="343">
        <f>E1_ZB!H20</f>
        <v>36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E1_ZB!E20</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152</v>
      </c>
      <c r="C90" s="408"/>
      <c r="D90" s="408"/>
      <c r="E90" s="409"/>
      <c r="F90" s="410">
        <v>60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30</v>
      </c>
      <c r="G91" s="411"/>
      <c r="H91" s="411"/>
      <c r="I91" s="412"/>
      <c r="J91" s="431"/>
      <c r="K91" s="435"/>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43.75" customHeight="1" x14ac:dyDescent="0.25">
      <c r="A98" s="420"/>
      <c r="B98" s="475" t="s">
        <v>889</v>
      </c>
      <c r="C98" s="475"/>
      <c r="D98" s="475"/>
      <c r="E98" s="475"/>
      <c r="F98" s="475"/>
      <c r="G98" s="475"/>
      <c r="H98" s="475"/>
      <c r="I98" s="475"/>
      <c r="J98" s="475"/>
      <c r="K98" s="475"/>
      <c r="L98" s="475"/>
      <c r="M98" s="475"/>
      <c r="N98" s="475"/>
      <c r="O98" s="475"/>
      <c r="P98" s="475"/>
      <c r="Q98" s="475"/>
      <c r="R98" s="475"/>
      <c r="S98" s="476"/>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14.75" customHeight="1" x14ac:dyDescent="0.25">
      <c r="A100" s="420"/>
      <c r="B100" s="475" t="s">
        <v>890</v>
      </c>
      <c r="C100" s="475"/>
      <c r="D100" s="475"/>
      <c r="E100" s="475"/>
      <c r="F100" s="475"/>
      <c r="G100" s="475"/>
      <c r="H100" s="475"/>
      <c r="I100" s="475"/>
      <c r="J100" s="475"/>
      <c r="K100" s="475"/>
      <c r="L100" s="475"/>
      <c r="M100" s="475"/>
      <c r="N100" s="475"/>
      <c r="O100" s="475"/>
      <c r="P100" s="475"/>
      <c r="Q100" s="475"/>
      <c r="R100" s="475"/>
      <c r="S100" s="476"/>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9.75" customHeight="1" x14ac:dyDescent="0.25">
      <c r="A102" s="420"/>
      <c r="B102" s="475" t="s">
        <v>891</v>
      </c>
      <c r="C102" s="475"/>
      <c r="D102" s="475"/>
      <c r="E102" s="475"/>
      <c r="F102" s="475"/>
      <c r="G102" s="475"/>
      <c r="H102" s="475"/>
      <c r="I102" s="475"/>
      <c r="J102" s="475"/>
      <c r="K102" s="475"/>
      <c r="L102" s="475"/>
      <c r="M102" s="475"/>
      <c r="N102" s="475"/>
      <c r="O102" s="475"/>
      <c r="P102" s="475"/>
      <c r="Q102" s="475"/>
      <c r="R102" s="475"/>
      <c r="S102" s="47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Hd6evGm41/aXEt/nfm3qMBJyW0sn6tKVELY7L2Wm/xAPs6CLkwgb/9EkPTNTRVB1jtiHoMfsarHvlJg87OV+TQ==" saltValue="KcMKpuygMieby0qO7N7em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226BE85D-D91E-4D98-B985-31ACFF02742E}"/>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E1_ZB!B25</f>
        <v>Moduł E1/3</v>
      </c>
      <c r="D3" s="304"/>
      <c r="E3" s="304"/>
      <c r="F3" s="269"/>
      <c r="G3" s="3"/>
      <c r="H3" s="3"/>
      <c r="I3" s="3"/>
      <c r="J3" s="3"/>
      <c r="K3" s="3"/>
      <c r="L3" s="4"/>
      <c r="M3" s="4"/>
      <c r="N3" s="4"/>
      <c r="O3" s="4"/>
      <c r="P3" s="4"/>
      <c r="Q3" s="4"/>
    </row>
    <row r="4" spans="1:19" s="175" customFormat="1" ht="39.75" customHeight="1" thickBot="1" x14ac:dyDescent="0.3">
      <c r="A4" s="286" t="s">
        <v>93</v>
      </c>
      <c r="B4" s="286"/>
      <c r="C4" s="294" t="str">
        <f>E1_ZB!C25</f>
        <v xml:space="preserve">Kluczowe kompetencje dla biznesu </v>
      </c>
      <c r="D4" s="295"/>
      <c r="E4" s="295"/>
      <c r="F4" s="295"/>
      <c r="G4" s="295"/>
      <c r="H4" s="295"/>
      <c r="I4" s="295"/>
      <c r="J4" s="296"/>
      <c r="K4" s="299" t="s">
        <v>94</v>
      </c>
      <c r="L4" s="299"/>
      <c r="M4" s="185">
        <f>E1_ZB!D25</f>
        <v>13</v>
      </c>
      <c r="N4" s="297" t="s">
        <v>95</v>
      </c>
      <c r="O4" s="298"/>
      <c r="P4" s="291" t="str">
        <f>E1_ZB!F25</f>
        <v>dr M. Stankiewicz</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98</v>
      </c>
      <c r="H6" s="180" t="s">
        <v>99</v>
      </c>
      <c r="I6" s="40">
        <v>2</v>
      </c>
      <c r="J6" s="7" t="s">
        <v>291</v>
      </c>
      <c r="K6" s="287" t="s">
        <v>100</v>
      </c>
      <c r="L6" s="287"/>
      <c r="M6" s="288" t="s">
        <v>101</v>
      </c>
      <c r="N6" s="288"/>
      <c r="O6" s="178" t="s">
        <v>869</v>
      </c>
      <c r="P6" s="289" t="s">
        <v>103</v>
      </c>
      <c r="Q6" s="290"/>
      <c r="R6" s="185">
        <f>E1_ZB!G25</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9.5" customHeight="1" thickBot="1" x14ac:dyDescent="0.3">
      <c r="A11" s="276" t="s">
        <v>870</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436</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09.5" customHeight="1" thickBot="1" x14ac:dyDescent="0.3">
      <c r="A22" s="279" t="s">
        <v>479</v>
      </c>
      <c r="B22" s="280"/>
      <c r="C22" s="280"/>
      <c r="D22" s="280"/>
      <c r="E22" s="280"/>
      <c r="F22" s="280" t="s">
        <v>480</v>
      </c>
      <c r="G22" s="280"/>
      <c r="H22" s="280"/>
      <c r="I22" s="280"/>
      <c r="J22" s="280"/>
      <c r="K22" s="280"/>
      <c r="L22" s="280" t="s">
        <v>481</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E1_ZB!B25</f>
        <v>Moduł E1/3</v>
      </c>
      <c r="C26" s="262"/>
      <c r="D26" s="33" t="str">
        <f>E1_ZB!B26</f>
        <v>Kurs 3.1.</v>
      </c>
      <c r="E26" s="106" t="str">
        <f>E1_ZB!B25</f>
        <v>Moduł E1/3</v>
      </c>
      <c r="F26" s="236" t="str">
        <f>E1_ZB!B27</f>
        <v>Kurs 3.2.</v>
      </c>
      <c r="G26" s="237"/>
      <c r="H26" s="263" t="str">
        <f>E1_ZB!B25</f>
        <v>Moduł E1/3</v>
      </c>
      <c r="I26" s="264"/>
      <c r="J26" s="34" t="str">
        <f>E1_ZB!B28</f>
        <v>Kurs 3.3.</v>
      </c>
      <c r="K26" s="213" t="str">
        <f>E1_ZB!B25</f>
        <v>Moduł E1/3</v>
      </c>
      <c r="L26" s="214"/>
      <c r="M26" s="213" t="str">
        <f>E1_ZB!B29</f>
        <v>Kurs 3.4.</v>
      </c>
      <c r="N26" s="214"/>
      <c r="O26" s="215"/>
      <c r="P26" s="216"/>
      <c r="Q26" s="215"/>
      <c r="R26" s="217"/>
    </row>
    <row r="27" spans="1:19" s="107" customFormat="1" ht="59.25" customHeight="1" x14ac:dyDescent="0.25">
      <c r="A27" s="136" t="s">
        <v>111</v>
      </c>
      <c r="B27" s="458" t="str">
        <f>E1_ZB!C26</f>
        <v xml:space="preserve">Technologie informatyczne i komunikacyjne </v>
      </c>
      <c r="C27" s="459"/>
      <c r="D27" s="460"/>
      <c r="E27" s="461" t="str">
        <f>E1_ZB!C27</f>
        <v xml:space="preserve">Arkusze kalkulacyjne i bazy danych w praktyce </v>
      </c>
      <c r="F27" s="462"/>
      <c r="G27" s="463"/>
      <c r="H27" s="464" t="str">
        <f>E1_ZB!C28</f>
        <v xml:space="preserve">Język obcy profesjonalny </v>
      </c>
      <c r="I27" s="465"/>
      <c r="J27" s="466"/>
      <c r="K27" s="467" t="str">
        <f>E1_ZB!C29</f>
        <v xml:space="preserve">Socjologia </v>
      </c>
      <c r="L27" s="468"/>
      <c r="M27" s="468"/>
      <c r="N27" s="469"/>
      <c r="O27" s="470"/>
      <c r="P27" s="471"/>
      <c r="Q27" s="471"/>
      <c r="R27" s="472"/>
    </row>
    <row r="28" spans="1:19" s="107" customFormat="1" ht="30" customHeight="1" thickBot="1" x14ac:dyDescent="0.3">
      <c r="A28" s="39" t="s">
        <v>112</v>
      </c>
      <c r="B28" s="230">
        <f>E1_ZB!D26</f>
        <v>3</v>
      </c>
      <c r="C28" s="231"/>
      <c r="D28" s="232"/>
      <c r="E28" s="241">
        <f>E1_ZB!D27</f>
        <v>4</v>
      </c>
      <c r="F28" s="242"/>
      <c r="G28" s="243"/>
      <c r="H28" s="210">
        <f>E1_ZB!D28</f>
        <v>4</v>
      </c>
      <c r="I28" s="211"/>
      <c r="J28" s="212"/>
      <c r="K28" s="224">
        <f>E1_ZB!D29</f>
        <v>2</v>
      </c>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t="s">
        <v>467</v>
      </c>
      <c r="M29" s="165"/>
      <c r="N29" s="166"/>
      <c r="O29" s="167"/>
      <c r="P29" s="168"/>
      <c r="Q29" s="169"/>
      <c r="R29" s="170"/>
    </row>
    <row r="30" spans="1:19" s="107" customFormat="1" x14ac:dyDescent="0.25"/>
    <row r="31" spans="1:19" s="107" customFormat="1" x14ac:dyDescent="0.25"/>
    <row r="32" spans="1:19" s="107" customFormat="1" x14ac:dyDescent="0.25"/>
    <row r="33" s="107" customFormat="1" x14ac:dyDescent="0.25"/>
    <row r="34" s="107" customFormat="1" x14ac:dyDescent="0.25"/>
    <row r="35" s="107" customFormat="1" x14ac:dyDescent="0.25"/>
    <row r="36" s="107" customFormat="1" x14ac:dyDescent="0.25"/>
    <row r="37" s="107" customFormat="1" x14ac:dyDescent="0.25"/>
    <row r="38" s="107" customFormat="1" x14ac:dyDescent="0.25"/>
    <row r="39" s="107" customFormat="1" x14ac:dyDescent="0.25"/>
    <row r="40" s="107" customFormat="1" x14ac:dyDescent="0.25"/>
    <row r="41" s="107" customFormat="1" x14ac:dyDescent="0.25"/>
    <row r="42" s="107" customFormat="1" x14ac:dyDescent="0.25"/>
    <row r="43" s="107" customFormat="1" x14ac:dyDescent="0.25"/>
    <row r="44" s="107" customFormat="1" x14ac:dyDescent="0.25"/>
    <row r="45" s="107" customFormat="1" x14ac:dyDescent="0.25"/>
    <row r="46" s="107" customFormat="1" x14ac:dyDescent="0.25"/>
    <row r="47" s="107" customFormat="1" x14ac:dyDescent="0.25"/>
    <row r="48" s="107" customFormat="1" x14ac:dyDescent="0.25"/>
    <row r="49" s="107" customFormat="1" x14ac:dyDescent="0.25"/>
    <row r="50" s="107" customFormat="1" x14ac:dyDescent="0.25"/>
    <row r="51" s="107" customFormat="1" x14ac:dyDescent="0.25"/>
    <row r="52" s="107" customFormat="1" x14ac:dyDescent="0.25"/>
    <row r="53" s="107" customFormat="1" x14ac:dyDescent="0.25"/>
    <row r="54" s="107" customFormat="1" x14ac:dyDescent="0.25"/>
    <row r="55" s="107" customFormat="1" x14ac:dyDescent="0.25"/>
    <row r="56" s="107" customFormat="1" x14ac:dyDescent="0.25"/>
    <row r="57" s="107" customFormat="1" x14ac:dyDescent="0.25"/>
    <row r="58" s="107" customFormat="1" x14ac:dyDescent="0.25"/>
    <row r="59" s="107" customFormat="1" x14ac:dyDescent="0.25"/>
    <row r="60" s="107" customFormat="1" x14ac:dyDescent="0.25"/>
    <row r="61" s="107" customFormat="1" x14ac:dyDescent="0.25"/>
    <row r="62" s="107" customFormat="1" x14ac:dyDescent="0.25"/>
    <row r="63" s="107" customFormat="1" x14ac:dyDescent="0.25"/>
    <row r="64" s="107" customFormat="1" x14ac:dyDescent="0.25"/>
    <row r="65" s="107" customFormat="1" x14ac:dyDescent="0.25"/>
    <row r="66" s="107" customFormat="1" x14ac:dyDescent="0.25"/>
    <row r="67" s="107" customFormat="1" x14ac:dyDescent="0.25"/>
    <row r="68" s="107" customFormat="1" x14ac:dyDescent="0.25"/>
    <row r="69" s="107" customFormat="1" x14ac:dyDescent="0.25"/>
    <row r="70" s="107" customFormat="1" x14ac:dyDescent="0.25"/>
    <row r="71" s="107" customFormat="1" x14ac:dyDescent="0.25"/>
    <row r="72" s="107" customFormat="1" x14ac:dyDescent="0.25"/>
    <row r="73" s="107" customFormat="1" x14ac:dyDescent="0.25"/>
    <row r="74" s="107" customFormat="1" x14ac:dyDescent="0.25"/>
    <row r="75" s="107" customFormat="1" x14ac:dyDescent="0.25"/>
    <row r="76" s="107" customFormat="1" x14ac:dyDescent="0.25"/>
    <row r="77" s="107" customFormat="1" x14ac:dyDescent="0.25"/>
    <row r="78" s="107" customFormat="1" x14ac:dyDescent="0.25"/>
    <row r="79" s="107" customFormat="1" x14ac:dyDescent="0.25"/>
    <row r="80" s="107" customFormat="1" x14ac:dyDescent="0.25"/>
    <row r="81" s="107" customFormat="1" x14ac:dyDescent="0.25"/>
    <row r="82" s="107" customFormat="1" x14ac:dyDescent="0.25"/>
    <row r="83" s="107" customFormat="1" x14ac:dyDescent="0.25"/>
    <row r="84" s="107" customFormat="1" x14ac:dyDescent="0.25"/>
    <row r="85" s="107" customFormat="1" x14ac:dyDescent="0.25"/>
    <row r="86" s="107" customFormat="1" x14ac:dyDescent="0.25"/>
    <row r="87" s="107" customFormat="1" x14ac:dyDescent="0.25"/>
    <row r="88" s="107" customFormat="1" x14ac:dyDescent="0.25"/>
    <row r="89" s="107" customFormat="1" x14ac:dyDescent="0.25"/>
    <row r="90" s="107" customFormat="1" x14ac:dyDescent="0.25"/>
    <row r="91" s="107" customFormat="1" x14ac:dyDescent="0.25"/>
    <row r="92" s="107" customFormat="1" x14ac:dyDescent="0.25"/>
    <row r="93" s="107" customFormat="1" x14ac:dyDescent="0.25"/>
    <row r="94" s="107" customFormat="1" x14ac:dyDescent="0.25"/>
    <row r="95" s="107" customFormat="1" x14ac:dyDescent="0.25"/>
    <row r="96" s="107" customFormat="1" x14ac:dyDescent="0.25"/>
    <row r="97" s="107" customFormat="1" x14ac:dyDescent="0.25"/>
    <row r="98" s="107" customFormat="1" x14ac:dyDescent="0.25"/>
    <row r="99" s="107" customFormat="1" x14ac:dyDescent="0.25"/>
    <row r="100" s="107" customFormat="1" x14ac:dyDescent="0.25"/>
    <row r="101" s="107" customFormat="1" x14ac:dyDescent="0.25"/>
    <row r="102" s="107" customFormat="1" x14ac:dyDescent="0.25"/>
    <row r="103" s="107" customFormat="1" x14ac:dyDescent="0.25"/>
    <row r="104" s="107" customFormat="1" x14ac:dyDescent="0.25"/>
    <row r="105" s="107" customFormat="1" x14ac:dyDescent="0.25"/>
    <row r="106" s="107" customFormat="1" x14ac:dyDescent="0.25"/>
    <row r="107" s="107" customFormat="1" x14ac:dyDescent="0.25"/>
    <row r="108" s="107" customFormat="1" x14ac:dyDescent="0.25"/>
    <row r="109" s="107" customFormat="1" x14ac:dyDescent="0.25"/>
    <row r="110" s="107" customFormat="1" x14ac:dyDescent="0.25"/>
    <row r="111" s="107" customFormat="1" x14ac:dyDescent="0.25"/>
    <row r="112" s="107" customFormat="1" x14ac:dyDescent="0.25"/>
    <row r="113" s="107" customFormat="1" x14ac:dyDescent="0.25"/>
    <row r="114" s="107" customFormat="1" x14ac:dyDescent="0.25"/>
    <row r="115" s="107" customFormat="1" x14ac:dyDescent="0.25"/>
    <row r="116" s="107" customFormat="1" x14ac:dyDescent="0.25"/>
    <row r="117" s="107" customFormat="1" x14ac:dyDescent="0.25"/>
    <row r="118" s="107" customFormat="1" x14ac:dyDescent="0.25"/>
    <row r="119" s="107" customFormat="1" x14ac:dyDescent="0.25"/>
    <row r="120" s="107" customFormat="1" x14ac:dyDescent="0.25"/>
    <row r="121" s="107" customFormat="1" x14ac:dyDescent="0.25"/>
    <row r="122" s="107" customFormat="1" x14ac:dyDescent="0.25"/>
    <row r="123" s="107" customFormat="1" x14ac:dyDescent="0.25"/>
    <row r="124" s="107" customFormat="1" x14ac:dyDescent="0.25"/>
    <row r="125" s="107" customFormat="1" x14ac:dyDescent="0.25"/>
    <row r="126" s="107" customFormat="1" x14ac:dyDescent="0.25"/>
    <row r="127" s="107" customFormat="1" x14ac:dyDescent="0.25"/>
    <row r="128" s="107" customFormat="1" x14ac:dyDescent="0.25"/>
    <row r="129" s="107" customFormat="1" x14ac:dyDescent="0.25"/>
    <row r="130" s="107" customFormat="1" x14ac:dyDescent="0.25"/>
    <row r="131" s="107" customFormat="1" x14ac:dyDescent="0.25"/>
    <row r="132" s="107" customFormat="1" x14ac:dyDescent="0.25"/>
    <row r="133" s="107" customFormat="1" x14ac:dyDescent="0.25"/>
    <row r="134" s="107" customFormat="1" x14ac:dyDescent="0.25"/>
    <row r="135" s="107" customFormat="1" x14ac:dyDescent="0.25"/>
    <row r="136" s="107" customFormat="1" x14ac:dyDescent="0.25"/>
    <row r="137" s="107" customFormat="1" x14ac:dyDescent="0.25"/>
    <row r="138" s="107" customFormat="1" x14ac:dyDescent="0.25"/>
    <row r="139" s="107" customFormat="1" x14ac:dyDescent="0.25"/>
    <row r="140" s="107" customFormat="1" x14ac:dyDescent="0.25"/>
    <row r="141" s="107" customFormat="1" x14ac:dyDescent="0.25"/>
    <row r="142" s="107" customFormat="1" x14ac:dyDescent="0.25"/>
    <row r="143" s="107" customFormat="1" x14ac:dyDescent="0.25"/>
    <row r="144" s="107" customFormat="1" x14ac:dyDescent="0.25"/>
    <row r="145" s="107" customFormat="1" x14ac:dyDescent="0.25"/>
    <row r="146" s="107" customFormat="1" x14ac:dyDescent="0.25"/>
    <row r="147" s="107" customFormat="1" x14ac:dyDescent="0.25"/>
    <row r="148" s="107" customFormat="1" x14ac:dyDescent="0.25"/>
    <row r="149" s="107" customFormat="1" x14ac:dyDescent="0.25"/>
    <row r="150" s="107" customFormat="1" x14ac:dyDescent="0.25"/>
    <row r="151" s="107" customFormat="1" x14ac:dyDescent="0.25"/>
    <row r="152" s="107" customFormat="1" x14ac:dyDescent="0.25"/>
    <row r="153" s="107" customFormat="1" x14ac:dyDescent="0.25"/>
    <row r="154" s="107" customFormat="1" x14ac:dyDescent="0.25"/>
    <row r="155" s="107" customFormat="1" x14ac:dyDescent="0.25"/>
    <row r="156" s="107" customFormat="1" x14ac:dyDescent="0.25"/>
    <row r="157" s="107" customFormat="1" x14ac:dyDescent="0.25"/>
    <row r="158" s="107" customFormat="1" x14ac:dyDescent="0.25"/>
    <row r="159" s="107" customFormat="1" x14ac:dyDescent="0.25"/>
    <row r="160" s="107" customFormat="1" x14ac:dyDescent="0.25"/>
    <row r="161" spans="1:18" x14ac:dyDescent="0.25">
      <c r="A161" s="107"/>
      <c r="B161" s="107"/>
      <c r="C161" s="107"/>
      <c r="D161" s="107"/>
      <c r="E161" s="107"/>
      <c r="F161" s="107"/>
      <c r="G161" s="107"/>
      <c r="H161" s="107"/>
      <c r="I161" s="107"/>
      <c r="J161" s="107"/>
      <c r="K161" s="107"/>
      <c r="L161" s="107"/>
      <c r="M161" s="107"/>
      <c r="N161" s="107"/>
      <c r="O161" s="107"/>
      <c r="P161" s="107"/>
      <c r="Q161" s="107"/>
      <c r="R161" s="107"/>
    </row>
    <row r="162" spans="1:18" x14ac:dyDescent="0.25">
      <c r="A162" s="107"/>
      <c r="B162" s="107"/>
      <c r="C162" s="107"/>
      <c r="D162" s="107"/>
      <c r="E162" s="107"/>
      <c r="F162" s="107"/>
      <c r="G162" s="107"/>
      <c r="H162" s="107"/>
      <c r="I162" s="107"/>
      <c r="J162" s="107"/>
      <c r="K162" s="107"/>
      <c r="L162" s="107"/>
      <c r="M162" s="107"/>
      <c r="N162" s="107"/>
      <c r="O162" s="107"/>
      <c r="P162" s="107"/>
      <c r="Q162" s="107"/>
      <c r="R162" s="107"/>
    </row>
    <row r="163" spans="1:18" x14ac:dyDescent="0.25">
      <c r="A163" s="107"/>
      <c r="B163" s="107"/>
      <c r="C163" s="107"/>
      <c r="D163" s="107"/>
      <c r="E163" s="107"/>
      <c r="F163" s="107"/>
      <c r="G163" s="107"/>
      <c r="H163" s="107"/>
      <c r="I163" s="107"/>
      <c r="J163" s="107"/>
      <c r="K163" s="107"/>
      <c r="L163" s="107"/>
      <c r="M163" s="107"/>
      <c r="N163" s="107"/>
      <c r="O163" s="107"/>
      <c r="P163" s="107"/>
      <c r="Q163" s="107"/>
      <c r="R163" s="107"/>
    </row>
    <row r="164" spans="1:18" x14ac:dyDescent="0.25">
      <c r="A164" s="107"/>
      <c r="B164" s="107"/>
      <c r="C164" s="107"/>
      <c r="D164" s="107"/>
      <c r="E164" s="107"/>
      <c r="F164" s="107"/>
      <c r="G164" s="107"/>
      <c r="H164" s="107"/>
      <c r="I164" s="107"/>
      <c r="J164" s="107"/>
      <c r="K164" s="107"/>
      <c r="L164" s="107"/>
      <c r="M164" s="107"/>
      <c r="N164" s="107"/>
      <c r="O164" s="107"/>
      <c r="P164" s="107"/>
      <c r="Q164" s="107"/>
      <c r="R164" s="107"/>
    </row>
  </sheetData>
  <sheetProtection algorithmName="SHA-512" hashValue="Ly/jYAgW17TGSAbM83W5vLZaNPe3KgHzdpBeEZLkX5YqJnMXjujZuJxIyTW8foB6OGcmTcXAZY9xwPBAHr0nvQ==" saltValue="kto4HeBuNRdKM6XQCX5Xf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38604815-1817-4679-8A2E-319A3640BE12}"/>
    <hyperlink ref="L29" r:id="rId2" xr:uid="{0086324C-1276-43D9-B5A9-3616B9CADA73}"/>
    <hyperlink ref="C29" r:id="rId3" xr:uid="{5BAACDCE-76D0-4C51-9355-83688C7A3AEB}"/>
    <hyperlink ref="I29" r:id="rId4" xr:uid="{D4790895-7C5A-4D68-A445-9B7AA3BD87F2}"/>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E1_ZB!B25</f>
        <v>Moduł E1/3</v>
      </c>
      <c r="B3" s="374"/>
      <c r="C3" s="374"/>
      <c r="D3" s="378" t="str">
        <f>E1_ZB!C25</f>
        <v xml:space="preserve">Kluczowe kompetencje dla biznesu </v>
      </c>
      <c r="E3" s="379"/>
      <c r="F3" s="379"/>
      <c r="G3" s="379"/>
      <c r="H3" s="379"/>
      <c r="I3" s="380"/>
      <c r="J3" s="3"/>
      <c r="K3" s="3"/>
      <c r="L3" s="4"/>
      <c r="M3" s="4"/>
      <c r="N3" s="4"/>
      <c r="O3" s="4"/>
      <c r="P3" s="4"/>
      <c r="Q3" s="4"/>
      <c r="R3" s="4"/>
    </row>
    <row r="4" spans="1:19" ht="18.75" thickBot="1" x14ac:dyDescent="0.3">
      <c r="A4" s="437" t="s">
        <v>110</v>
      </c>
      <c r="B4" s="437"/>
      <c r="C4" s="437"/>
      <c r="D4" s="375" t="str">
        <f>E1_ZB!B26</f>
        <v>Kurs 3.1.</v>
      </c>
      <c r="E4" s="376"/>
      <c r="F4" s="376"/>
      <c r="G4" s="376"/>
      <c r="H4" s="376"/>
      <c r="I4" s="377"/>
      <c r="J4" s="3"/>
      <c r="K4" s="3"/>
      <c r="L4" s="4"/>
      <c r="M4" s="4"/>
      <c r="N4" s="4"/>
      <c r="O4" s="4"/>
      <c r="P4" s="4"/>
      <c r="Q4" s="4"/>
      <c r="R4" s="4"/>
    </row>
    <row r="5" spans="1:19" ht="23.25" thickBot="1" x14ac:dyDescent="0.3">
      <c r="A5" s="438" t="s">
        <v>111</v>
      </c>
      <c r="B5" s="438"/>
      <c r="C5" s="438"/>
      <c r="D5" s="439" t="str">
        <f>E1_ZB!C26</f>
        <v xml:space="preserve">Technologie informatyczne i komunikacyjne </v>
      </c>
      <c r="E5" s="439"/>
      <c r="F5" s="439"/>
      <c r="G5" s="439"/>
      <c r="H5" s="439"/>
      <c r="I5" s="439"/>
      <c r="J5" s="439"/>
      <c r="K5" s="439"/>
      <c r="L5" s="440" t="s">
        <v>94</v>
      </c>
      <c r="M5" s="440"/>
      <c r="N5" s="44">
        <f>E1_ZB!D26</f>
        <v>3</v>
      </c>
      <c r="O5" s="440" t="s">
        <v>95</v>
      </c>
      <c r="P5" s="440"/>
      <c r="Q5" s="441" t="str">
        <f>E1_ZB!F25</f>
        <v>dr M. Stankiewicz</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(3)'!G6</f>
        <v>I</v>
      </c>
      <c r="H7" s="184" t="s">
        <v>99</v>
      </c>
      <c r="I7" s="40">
        <f>'M (3)'!I6</f>
        <v>2</v>
      </c>
      <c r="J7" s="289" t="s">
        <v>384</v>
      </c>
      <c r="K7" s="290"/>
      <c r="L7" s="382" t="s">
        <v>100</v>
      </c>
      <c r="M7" s="383"/>
      <c r="N7" s="7" t="s">
        <v>101</v>
      </c>
      <c r="O7" s="449" t="s">
        <v>102</v>
      </c>
      <c r="P7" s="449"/>
      <c r="Q7" s="450" t="s">
        <v>103</v>
      </c>
      <c r="R7" s="450"/>
      <c r="S7" s="45">
        <f>E1_ZB!G26</f>
        <v>18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845</v>
      </c>
      <c r="C14" s="388"/>
      <c r="D14" s="388"/>
      <c r="E14" s="388"/>
      <c r="F14" s="388"/>
      <c r="G14" s="388"/>
      <c r="H14" s="388"/>
      <c r="I14" s="388"/>
      <c r="J14" s="388"/>
      <c r="K14" s="388"/>
      <c r="L14" s="388"/>
      <c r="M14" s="389"/>
      <c r="N14" s="355" t="s">
        <v>298</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846</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593</v>
      </c>
      <c r="C24" s="316"/>
      <c r="D24" s="316"/>
      <c r="E24" s="316"/>
      <c r="F24" s="316"/>
      <c r="G24" s="316"/>
      <c r="H24" s="316"/>
      <c r="I24" s="316"/>
      <c r="J24" s="316"/>
      <c r="K24" s="316"/>
      <c r="L24" s="316"/>
      <c r="M24" s="317"/>
      <c r="N24" s="349" t="s">
        <v>306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847</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598</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317</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848</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849</v>
      </c>
      <c r="C49" s="316"/>
      <c r="D49" s="316"/>
      <c r="E49" s="316"/>
      <c r="F49" s="316"/>
      <c r="G49" s="316"/>
      <c r="H49" s="316"/>
      <c r="I49" s="316"/>
      <c r="J49" s="316"/>
      <c r="K49" s="316"/>
      <c r="L49" s="316"/>
      <c r="M49" s="317"/>
      <c r="N49" s="349" t="s">
        <v>317</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601</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602</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324</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329</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603</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326</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327</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t="s">
        <v>322</v>
      </c>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E1_ZB!G26</f>
        <v>18</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18</v>
      </c>
      <c r="H72" s="331"/>
      <c r="I72" s="332"/>
      <c r="J72" s="367"/>
      <c r="K72" s="337"/>
      <c r="L72" s="312" t="s">
        <v>169</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177</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165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160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154</v>
      </c>
      <c r="M83" s="313"/>
      <c r="N83" s="313"/>
      <c r="O83" s="313"/>
      <c r="P83" s="313"/>
      <c r="Q83" s="313"/>
      <c r="R83" s="313"/>
      <c r="S83" s="314"/>
    </row>
    <row r="84" spans="1:19" ht="15" customHeight="1" x14ac:dyDescent="0.25">
      <c r="A84" s="339"/>
      <c r="B84" s="305" t="s">
        <v>136</v>
      </c>
      <c r="C84" s="306"/>
      <c r="D84" s="306"/>
      <c r="E84" s="306"/>
      <c r="F84" s="307"/>
      <c r="G84" s="343">
        <f>E1_ZB!H26</f>
        <v>57</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E1_ZB!E26</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342</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09.5" customHeight="1" x14ac:dyDescent="0.25">
      <c r="A98" s="420"/>
      <c r="B98" s="390" t="s">
        <v>482</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14" customHeight="1" x14ac:dyDescent="0.25">
      <c r="A100" s="420"/>
      <c r="B100" s="390" t="s">
        <v>483</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1.75" customHeight="1" x14ac:dyDescent="0.25">
      <c r="A102" s="420"/>
      <c r="B102" s="390" t="s">
        <v>408</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K2JVZJFGmp7gQQL2V1e8cytq0ybfYxWvZs8PTAzbCBJcx7KHLvX2XBaX3TS5sbpKLHjR4uwGU3AdlwLfrAVN4w==" saltValue="0pTStFSVi05OjJi+EZzt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4C49C24B-CE1B-4BB5-9BD0-C7CD336776E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E1_ZB!B25</f>
        <v>Moduł E1/3</v>
      </c>
      <c r="B3" s="374"/>
      <c r="C3" s="374"/>
      <c r="D3" s="378" t="str">
        <f>E1_ZB!C25</f>
        <v xml:space="preserve">Kluczowe kompetencje dla biznesu </v>
      </c>
      <c r="E3" s="379"/>
      <c r="F3" s="379"/>
      <c r="G3" s="379"/>
      <c r="H3" s="379"/>
      <c r="I3" s="380"/>
      <c r="J3" s="3"/>
      <c r="K3" s="3"/>
      <c r="L3" s="4"/>
      <c r="M3" s="4"/>
      <c r="N3" s="4"/>
      <c r="O3" s="4"/>
      <c r="P3" s="4"/>
      <c r="Q3" s="4"/>
      <c r="R3" s="4"/>
    </row>
    <row r="4" spans="1:19" ht="18.75" thickBot="1" x14ac:dyDescent="0.3">
      <c r="A4" s="437" t="s">
        <v>110</v>
      </c>
      <c r="B4" s="437"/>
      <c r="C4" s="437"/>
      <c r="D4" s="375" t="str">
        <f>E1_ZB!B27</f>
        <v>Kurs 3.2.</v>
      </c>
      <c r="E4" s="376"/>
      <c r="F4" s="376"/>
      <c r="G4" s="376"/>
      <c r="H4" s="376"/>
      <c r="I4" s="377"/>
      <c r="J4" s="3"/>
      <c r="K4" s="3"/>
      <c r="L4" s="4"/>
      <c r="M4" s="4"/>
      <c r="N4" s="4"/>
      <c r="O4" s="4"/>
      <c r="P4" s="4"/>
      <c r="Q4" s="4"/>
      <c r="R4" s="4"/>
    </row>
    <row r="5" spans="1:19" ht="23.25" thickBot="1" x14ac:dyDescent="0.3">
      <c r="A5" s="438" t="s">
        <v>111</v>
      </c>
      <c r="B5" s="438"/>
      <c r="C5" s="438"/>
      <c r="D5" s="439" t="str">
        <f>E1_ZB!C27</f>
        <v xml:space="preserve">Arkusze kalkulacyjne i bazy danych w praktyce </v>
      </c>
      <c r="E5" s="439"/>
      <c r="F5" s="439"/>
      <c r="G5" s="439"/>
      <c r="H5" s="439"/>
      <c r="I5" s="439"/>
      <c r="J5" s="439"/>
      <c r="K5" s="439"/>
      <c r="L5" s="440" t="s">
        <v>94</v>
      </c>
      <c r="M5" s="440"/>
      <c r="N5" s="44">
        <f>E1_ZB!D27</f>
        <v>4</v>
      </c>
      <c r="O5" s="440" t="s">
        <v>95</v>
      </c>
      <c r="P5" s="440"/>
      <c r="Q5" s="441" t="str">
        <f>E1_ZB!F25</f>
        <v>dr M. Stankiewicz</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(3)'!G6</f>
        <v>I</v>
      </c>
      <c r="H7" s="184" t="s">
        <v>99</v>
      </c>
      <c r="I7" s="40">
        <f>'M (3)'!I6</f>
        <v>2</v>
      </c>
      <c r="J7" s="289" t="s">
        <v>384</v>
      </c>
      <c r="K7" s="290"/>
      <c r="L7" s="382" t="s">
        <v>100</v>
      </c>
      <c r="M7" s="383"/>
      <c r="N7" s="7" t="s">
        <v>101</v>
      </c>
      <c r="O7" s="449" t="s">
        <v>102</v>
      </c>
      <c r="P7" s="449"/>
      <c r="Q7" s="450" t="s">
        <v>103</v>
      </c>
      <c r="R7" s="450"/>
      <c r="S7" s="45">
        <f>E1_ZB!G27</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594</v>
      </c>
      <c r="C14" s="388"/>
      <c r="D14" s="388"/>
      <c r="E14" s="388"/>
      <c r="F14" s="388"/>
      <c r="G14" s="388"/>
      <c r="H14" s="388"/>
      <c r="I14" s="388"/>
      <c r="J14" s="388"/>
      <c r="K14" s="388"/>
      <c r="L14" s="388"/>
      <c r="M14" s="389"/>
      <c r="N14" s="355" t="s">
        <v>298</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595</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596</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597</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598</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599</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315</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600</v>
      </c>
      <c r="C49" s="316"/>
      <c r="D49" s="316"/>
      <c r="E49" s="316"/>
      <c r="F49" s="316"/>
      <c r="G49" s="316"/>
      <c r="H49" s="316"/>
      <c r="I49" s="316"/>
      <c r="J49" s="316"/>
      <c r="K49" s="316"/>
      <c r="L49" s="316"/>
      <c r="M49" s="317"/>
      <c r="N49" s="349" t="s">
        <v>317</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601</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602</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327</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329</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603</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325</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326</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t="s">
        <v>327</v>
      </c>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E1_ZB!G27</f>
        <v>24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4</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v>18</v>
      </c>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160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174</v>
      </c>
      <c r="M83" s="313"/>
      <c r="N83" s="313"/>
      <c r="O83" s="313"/>
      <c r="P83" s="313"/>
      <c r="Q83" s="313"/>
      <c r="R83" s="313"/>
      <c r="S83" s="314"/>
    </row>
    <row r="84" spans="1:19" ht="15" customHeight="1" x14ac:dyDescent="0.25">
      <c r="A84" s="339"/>
      <c r="B84" s="305" t="s">
        <v>136</v>
      </c>
      <c r="C84" s="306"/>
      <c r="D84" s="306"/>
      <c r="E84" s="306"/>
      <c r="F84" s="307"/>
      <c r="G84" s="343">
        <f>E1_ZB!H27</f>
        <v>76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E1_ZB!E27</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159</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342</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52.25" customHeight="1" x14ac:dyDescent="0.25">
      <c r="A98" s="420"/>
      <c r="B98" s="390" t="s">
        <v>484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2.5" customHeight="1" x14ac:dyDescent="0.25">
      <c r="A100" s="420"/>
      <c r="B100" s="390" t="s">
        <v>485</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0" customHeight="1" x14ac:dyDescent="0.25">
      <c r="A102" s="420"/>
      <c r="B102" s="390" t="s">
        <v>407</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8SX042W3dbdAHSZVJRVbHfOEiFSJ7iknFpNmdSbe8INVPIT4O3KwC5vxOt+PJ5AsZJHGwomBVTF8V7Z7wCodLA==" saltValue="gkT671T7JjBM9wX1nWUGO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900E2712-418E-4202-B9A2-48414A04960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E1_ZB!B25</f>
        <v>Moduł E1/3</v>
      </c>
      <c r="B3" s="374"/>
      <c r="C3" s="374"/>
      <c r="D3" s="378" t="str">
        <f>E1_ZB!C25</f>
        <v xml:space="preserve">Kluczowe kompetencje dla biznesu </v>
      </c>
      <c r="E3" s="379"/>
      <c r="F3" s="379"/>
      <c r="G3" s="379"/>
      <c r="H3" s="379"/>
      <c r="I3" s="380"/>
      <c r="J3" s="3"/>
      <c r="K3" s="3"/>
      <c r="L3" s="4"/>
      <c r="M3" s="4"/>
      <c r="N3" s="4"/>
      <c r="O3" s="4"/>
      <c r="P3" s="4"/>
      <c r="Q3" s="4"/>
      <c r="R3" s="4"/>
    </row>
    <row r="4" spans="1:19" ht="18.75" thickBot="1" x14ac:dyDescent="0.3">
      <c r="A4" s="437" t="s">
        <v>110</v>
      </c>
      <c r="B4" s="437"/>
      <c r="C4" s="437"/>
      <c r="D4" s="375" t="str">
        <f>E1_ZB!B28</f>
        <v>Kurs 3.3.</v>
      </c>
      <c r="E4" s="376"/>
      <c r="F4" s="376"/>
      <c r="G4" s="376"/>
      <c r="H4" s="376"/>
      <c r="I4" s="377"/>
      <c r="J4" s="3"/>
      <c r="K4" s="3"/>
      <c r="L4" s="4"/>
      <c r="M4" s="4"/>
      <c r="N4" s="4"/>
      <c r="O4" s="4"/>
      <c r="P4" s="4"/>
      <c r="Q4" s="4"/>
      <c r="R4" s="4"/>
    </row>
    <row r="5" spans="1:19" ht="23.25" thickBot="1" x14ac:dyDescent="0.3">
      <c r="A5" s="438" t="s">
        <v>111</v>
      </c>
      <c r="B5" s="438"/>
      <c r="C5" s="438"/>
      <c r="D5" s="439" t="str">
        <f>E1_ZB!C28</f>
        <v xml:space="preserve">Język obcy profesjonalny </v>
      </c>
      <c r="E5" s="439"/>
      <c r="F5" s="439"/>
      <c r="G5" s="439"/>
      <c r="H5" s="439"/>
      <c r="I5" s="439"/>
      <c r="J5" s="439"/>
      <c r="K5" s="439"/>
      <c r="L5" s="440" t="s">
        <v>94</v>
      </c>
      <c r="M5" s="440"/>
      <c r="N5" s="44">
        <f>E1_ZB!D28</f>
        <v>4</v>
      </c>
      <c r="O5" s="440" t="s">
        <v>95</v>
      </c>
      <c r="P5" s="440"/>
      <c r="Q5" s="441" t="str">
        <f>E1_ZB!F25</f>
        <v>dr M. Stankiewicz</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(3)'!G6</f>
        <v>I</v>
      </c>
      <c r="H7" s="184" t="s">
        <v>99</v>
      </c>
      <c r="I7" s="40">
        <f>'M (3)'!I6</f>
        <v>2</v>
      </c>
      <c r="J7" s="289" t="s">
        <v>384</v>
      </c>
      <c r="K7" s="290"/>
      <c r="L7" s="382" t="s">
        <v>100</v>
      </c>
      <c r="M7" s="383"/>
      <c r="N7" s="7" t="s">
        <v>101</v>
      </c>
      <c r="O7" s="449" t="s">
        <v>421</v>
      </c>
      <c r="P7" s="449"/>
      <c r="Q7" s="450" t="s">
        <v>103</v>
      </c>
      <c r="R7" s="450"/>
      <c r="S7" s="45">
        <f>E1_ZB!G28</f>
        <v>36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604</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301</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305</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605</v>
      </c>
      <c r="C34" s="388"/>
      <c r="D34" s="388"/>
      <c r="E34" s="388"/>
      <c r="F34" s="388"/>
      <c r="G34" s="388"/>
      <c r="H34" s="388"/>
      <c r="I34" s="388"/>
      <c r="J34" s="388"/>
      <c r="K34" s="388"/>
      <c r="L34" s="388"/>
      <c r="M34" s="389"/>
      <c r="N34" s="355" t="s">
        <v>321</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606</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E1_ZB!G28</f>
        <v>36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36</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171</v>
      </c>
      <c r="M82" s="313"/>
      <c r="N82" s="313"/>
      <c r="O82" s="313"/>
      <c r="P82" s="313"/>
      <c r="Q82" s="313"/>
      <c r="R82" s="313"/>
      <c r="S82" s="314"/>
    </row>
    <row r="83" spans="1:19" ht="15" customHeight="1" x14ac:dyDescent="0.25">
      <c r="A83" s="339"/>
      <c r="B83" s="346" t="s">
        <v>135</v>
      </c>
      <c r="C83" s="347"/>
      <c r="D83" s="347"/>
      <c r="E83" s="347"/>
      <c r="F83" s="348"/>
      <c r="G83" s="327">
        <v>34</v>
      </c>
      <c r="H83" s="328"/>
      <c r="I83" s="329"/>
      <c r="J83" s="367"/>
      <c r="K83" s="337"/>
      <c r="L83" s="312" t="s">
        <v>174</v>
      </c>
      <c r="M83" s="313"/>
      <c r="N83" s="313"/>
      <c r="O83" s="313"/>
      <c r="P83" s="313"/>
      <c r="Q83" s="313"/>
      <c r="R83" s="313"/>
      <c r="S83" s="314"/>
    </row>
    <row r="84" spans="1:19" ht="15" customHeight="1" x14ac:dyDescent="0.25">
      <c r="A84" s="339"/>
      <c r="B84" s="305" t="s">
        <v>136</v>
      </c>
      <c r="C84" s="306"/>
      <c r="D84" s="306"/>
      <c r="E84" s="306"/>
      <c r="F84" s="307"/>
      <c r="G84" s="343">
        <f>E1_ZB!H28</f>
        <v>64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E1_ZB!E28</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40</v>
      </c>
      <c r="G91" s="411"/>
      <c r="H91" s="411"/>
      <c r="I91" s="412"/>
      <c r="J91" s="431"/>
      <c r="K91" s="435"/>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98" customHeight="1" x14ac:dyDescent="0.25">
      <c r="A98" s="420"/>
      <c r="B98" s="390" t="s">
        <v>486</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5.5" customHeight="1" x14ac:dyDescent="0.25">
      <c r="A100" s="420"/>
      <c r="B100" s="390" t="s">
        <v>487</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4" customHeight="1" x14ac:dyDescent="0.25">
      <c r="A102" s="420"/>
      <c r="B102" s="390" t="s">
        <v>435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ZjFQ/wR+c3dHuiBqveBwogPez2+OZ2LFHwWVJvlEDQ9vDpvvrfZK38OKyVCHxuV8je2jFV19S4UoJZ6Ie4obSQ==" saltValue="Gv5yhLkxSTCANUZApkHOK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9BAF7F13-4558-4BC1-9E81-1140661EEFB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E1_ZB!B25</f>
        <v>Moduł E1/3</v>
      </c>
      <c r="B3" s="374"/>
      <c r="C3" s="374"/>
      <c r="D3" s="378" t="str">
        <f>E1_ZB!C25</f>
        <v xml:space="preserve">Kluczowe kompetencje dla biznesu </v>
      </c>
      <c r="E3" s="379"/>
      <c r="F3" s="379"/>
      <c r="G3" s="379"/>
      <c r="H3" s="379"/>
      <c r="I3" s="380"/>
      <c r="J3" s="3"/>
      <c r="K3" s="3"/>
      <c r="L3" s="4"/>
      <c r="M3" s="4"/>
      <c r="N3" s="4"/>
      <c r="O3" s="4"/>
      <c r="P3" s="4"/>
      <c r="Q3" s="4"/>
      <c r="R3" s="4"/>
    </row>
    <row r="4" spans="1:19" ht="18.75" thickBot="1" x14ac:dyDescent="0.3">
      <c r="A4" s="437" t="s">
        <v>110</v>
      </c>
      <c r="B4" s="437"/>
      <c r="C4" s="437"/>
      <c r="D4" s="375" t="str">
        <f>E1_ZB!B29</f>
        <v>Kurs 3.4.</v>
      </c>
      <c r="E4" s="376"/>
      <c r="F4" s="376"/>
      <c r="G4" s="376"/>
      <c r="H4" s="376"/>
      <c r="I4" s="377"/>
      <c r="J4" s="3"/>
      <c r="K4" s="3"/>
      <c r="L4" s="4"/>
      <c r="M4" s="4"/>
      <c r="N4" s="4"/>
      <c r="O4" s="4"/>
      <c r="P4" s="4"/>
      <c r="Q4" s="4"/>
      <c r="R4" s="4"/>
    </row>
    <row r="5" spans="1:19" ht="23.25" thickBot="1" x14ac:dyDescent="0.3">
      <c r="A5" s="438" t="s">
        <v>111</v>
      </c>
      <c r="B5" s="438"/>
      <c r="C5" s="438"/>
      <c r="D5" s="439" t="str">
        <f>E1_ZB!C29</f>
        <v xml:space="preserve">Socjologia </v>
      </c>
      <c r="E5" s="439"/>
      <c r="F5" s="439"/>
      <c r="G5" s="439"/>
      <c r="H5" s="439"/>
      <c r="I5" s="439"/>
      <c r="J5" s="439"/>
      <c r="K5" s="439"/>
      <c r="L5" s="440" t="s">
        <v>94</v>
      </c>
      <c r="M5" s="440"/>
      <c r="N5" s="44">
        <f>E1_ZB!D29</f>
        <v>2</v>
      </c>
      <c r="O5" s="440" t="s">
        <v>95</v>
      </c>
      <c r="P5" s="440"/>
      <c r="Q5" s="441" t="str">
        <f>E1_ZB!F25</f>
        <v>dr M. Stankiewicz</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(3)'!G6</f>
        <v>I</v>
      </c>
      <c r="H7" s="184" t="s">
        <v>99</v>
      </c>
      <c r="I7" s="40">
        <f>'M (3)'!I6</f>
        <v>2</v>
      </c>
      <c r="J7" s="289" t="s">
        <v>384</v>
      </c>
      <c r="K7" s="290"/>
      <c r="L7" s="382" t="s">
        <v>100</v>
      </c>
      <c r="M7" s="383"/>
      <c r="N7" s="7" t="s">
        <v>101</v>
      </c>
      <c r="O7" s="449" t="s">
        <v>102</v>
      </c>
      <c r="P7" s="449"/>
      <c r="Q7" s="450" t="s">
        <v>103</v>
      </c>
      <c r="R7" s="450"/>
      <c r="S7" s="45">
        <f>E1_ZB!G29</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850</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297</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607</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316</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320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608</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324</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325</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E1_ZB!G29</f>
        <v>12</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4</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167</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155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177</v>
      </c>
      <c r="M83" s="313"/>
      <c r="N83" s="313"/>
      <c r="O83" s="313"/>
      <c r="P83" s="313"/>
      <c r="Q83" s="313"/>
      <c r="R83" s="313"/>
      <c r="S83" s="314"/>
    </row>
    <row r="84" spans="1:19" ht="15" customHeight="1" x14ac:dyDescent="0.25">
      <c r="A84" s="339"/>
      <c r="B84" s="305" t="s">
        <v>136</v>
      </c>
      <c r="C84" s="306"/>
      <c r="D84" s="306"/>
      <c r="E84" s="306"/>
      <c r="F84" s="307"/>
      <c r="G84" s="343">
        <f>E1_ZB!H28</f>
        <v>64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76</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E1_ZB!E29</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152</v>
      </c>
      <c r="C90" s="408"/>
      <c r="D90" s="408"/>
      <c r="E90" s="409"/>
      <c r="F90" s="410">
        <v>90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44" customHeight="1" x14ac:dyDescent="0.25">
      <c r="A98" s="420"/>
      <c r="B98" s="390" t="s">
        <v>488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489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115.5" customHeight="1" x14ac:dyDescent="0.25">
      <c r="A102" s="420"/>
      <c r="B102" s="390" t="s">
        <v>490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sH8U66Bqb90fhS7U1Ha+MSd7NQBE1izQtfPUNFqM5RmjK2/fniU7OahtrW5WOCjlTmzSrZ9nqaZ1ytDuRQue4A==" saltValue="FfZdKg00axgbPgeqt8ZWa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988DF0A6-0DE1-42FB-A4DF-4AAB903E747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E1_ZB!B30</f>
        <v>Moduł E1/4</v>
      </c>
      <c r="D3" s="304"/>
      <c r="E3" s="304"/>
      <c r="F3" s="269"/>
      <c r="G3" s="3"/>
      <c r="H3" s="3"/>
      <c r="I3" s="3"/>
      <c r="J3" s="3"/>
      <c r="K3" s="3"/>
      <c r="L3" s="4"/>
      <c r="M3" s="4"/>
      <c r="N3" s="4"/>
      <c r="O3" s="4"/>
      <c r="P3" s="4"/>
      <c r="Q3" s="4"/>
    </row>
    <row r="4" spans="1:19" s="175" customFormat="1" ht="39.75" customHeight="1" thickBot="1" x14ac:dyDescent="0.3">
      <c r="A4" s="286" t="s">
        <v>93</v>
      </c>
      <c r="B4" s="286"/>
      <c r="C4" s="294" t="str">
        <f>E1_ZB!C30</f>
        <v>Metody ilościowe w biznesie</v>
      </c>
      <c r="D4" s="295"/>
      <c r="E4" s="295"/>
      <c r="F4" s="295"/>
      <c r="G4" s="295"/>
      <c r="H4" s="295"/>
      <c r="I4" s="295"/>
      <c r="J4" s="295"/>
      <c r="K4" s="302" t="s">
        <v>94</v>
      </c>
      <c r="L4" s="303"/>
      <c r="M4" s="185">
        <f>E1_ZB!D30</f>
        <v>16</v>
      </c>
      <c r="N4" s="297" t="s">
        <v>95</v>
      </c>
      <c r="O4" s="298"/>
      <c r="P4" s="291" t="str">
        <f>E1_ZB!F30</f>
        <v>dr M. Bzunek</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98</v>
      </c>
      <c r="H6" s="180" t="s">
        <v>99</v>
      </c>
      <c r="I6" s="40">
        <v>2</v>
      </c>
      <c r="J6" s="7" t="s">
        <v>291</v>
      </c>
      <c r="K6" s="287" t="s">
        <v>100</v>
      </c>
      <c r="L6" s="287"/>
      <c r="M6" s="288" t="s">
        <v>101</v>
      </c>
      <c r="N6" s="288"/>
      <c r="O6" s="185" t="s">
        <v>102</v>
      </c>
      <c r="P6" s="289" t="s">
        <v>103</v>
      </c>
      <c r="Q6" s="290"/>
      <c r="R6" s="185">
        <f>E1_ZB!G30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482" t="s">
        <v>445</v>
      </c>
      <c r="B11" s="483"/>
      <c r="C11" s="483"/>
      <c r="D11" s="483"/>
      <c r="E11" s="483"/>
      <c r="F11" s="483"/>
      <c r="G11" s="483"/>
      <c r="H11" s="483"/>
      <c r="I11" s="483"/>
      <c r="J11" s="483"/>
      <c r="K11" s="483"/>
      <c r="L11" s="483"/>
      <c r="M11" s="483"/>
      <c r="N11" s="483"/>
      <c r="O11" s="483"/>
      <c r="P11" s="483"/>
      <c r="Q11" s="483"/>
      <c r="R11" s="48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423</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838</v>
      </c>
      <c r="B22" s="280"/>
      <c r="C22" s="280"/>
      <c r="D22" s="280"/>
      <c r="E22" s="280"/>
      <c r="F22" s="280" t="s">
        <v>840</v>
      </c>
      <c r="G22" s="280"/>
      <c r="H22" s="280"/>
      <c r="I22" s="280"/>
      <c r="J22" s="280"/>
      <c r="K22" s="280"/>
      <c r="L22" s="280" t="s">
        <v>839</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E1_ZB!B30</f>
        <v>Moduł E1/4</v>
      </c>
      <c r="C26" s="262"/>
      <c r="D26" s="33" t="str">
        <f>E1_ZB!B31</f>
        <v>Kurs 4.1.</v>
      </c>
      <c r="E26" s="106" t="str">
        <f>E1_ZB!B30</f>
        <v>Moduł E1/4</v>
      </c>
      <c r="F26" s="236" t="str">
        <f>E1_ZB!B32</f>
        <v>Kurs 4.2.</v>
      </c>
      <c r="G26" s="237"/>
      <c r="H26" s="263"/>
      <c r="I26" s="264"/>
      <c r="J26" s="34"/>
      <c r="K26" s="213"/>
      <c r="L26" s="214"/>
      <c r="M26" s="213"/>
      <c r="N26" s="214"/>
      <c r="O26" s="215"/>
      <c r="P26" s="216"/>
      <c r="Q26" s="215"/>
      <c r="R26" s="217"/>
    </row>
    <row r="27" spans="1:19" s="107" customFormat="1" ht="59.25" customHeight="1" x14ac:dyDescent="0.25">
      <c r="A27" s="136" t="s">
        <v>111</v>
      </c>
      <c r="B27" s="458" t="str">
        <f>E1_ZB!C31</f>
        <v>Matematyka w biznesie</v>
      </c>
      <c r="C27" s="459"/>
      <c r="D27" s="460"/>
      <c r="E27" s="461" t="str">
        <f>E1_ZB!C32</f>
        <v>Statystyka</v>
      </c>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E1_ZB!D31</f>
        <v>8</v>
      </c>
      <c r="C28" s="231"/>
      <c r="D28" s="232"/>
      <c r="E28" s="241">
        <f>E1_ZB!D32</f>
        <v>8</v>
      </c>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c r="J29" s="162"/>
      <c r="K29" s="163"/>
      <c r="L29" s="164"/>
      <c r="M29" s="165"/>
      <c r="N29" s="166"/>
      <c r="O29" s="167"/>
      <c r="P29" s="168"/>
      <c r="Q29" s="169"/>
      <c r="R29" s="170"/>
    </row>
    <row r="30" spans="1:19" s="107" customFormat="1" x14ac:dyDescent="0.25"/>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sheetData>
  <sheetProtection algorithmName="SHA-512" hashValue="NPYeJs4SCg6TU1BrIQ31eon4Zme9mAEJQBcOZzc2FSSa5lTStaeJWPxcCDfGvUMJrAWwWFS3cXHjhixFMqFRKQ==" saltValue="QudzD4J+ZiAX1X3M8y3+k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E1_ZB!B30</f>
        <v>Moduł E1/4</v>
      </c>
      <c r="B3" s="374"/>
      <c r="C3" s="374"/>
      <c r="D3" s="378" t="str">
        <f>E1_ZB!C30</f>
        <v>Metody ilościowe w biznesie</v>
      </c>
      <c r="E3" s="379"/>
      <c r="F3" s="379"/>
      <c r="G3" s="379"/>
      <c r="H3" s="379"/>
      <c r="I3" s="380"/>
      <c r="J3" s="3"/>
      <c r="K3" s="3"/>
      <c r="L3" s="4"/>
      <c r="M3" s="4"/>
      <c r="N3" s="4"/>
      <c r="O3" s="4"/>
      <c r="P3" s="4"/>
      <c r="Q3" s="4"/>
      <c r="R3" s="4"/>
    </row>
    <row r="4" spans="1:19" ht="18.75" thickBot="1" x14ac:dyDescent="0.3">
      <c r="A4" s="437" t="s">
        <v>110</v>
      </c>
      <c r="B4" s="437"/>
      <c r="C4" s="437"/>
      <c r="D4" s="375" t="str">
        <f>E1_ZB!B31</f>
        <v>Kurs 4.1.</v>
      </c>
      <c r="E4" s="376"/>
      <c r="F4" s="376"/>
      <c r="G4" s="376"/>
      <c r="H4" s="376"/>
      <c r="I4" s="377"/>
      <c r="J4" s="3"/>
      <c r="K4" s="3"/>
      <c r="L4" s="4"/>
      <c r="M4" s="4"/>
      <c r="N4" s="4"/>
      <c r="O4" s="4"/>
      <c r="P4" s="4"/>
      <c r="Q4" s="4"/>
      <c r="R4" s="4"/>
    </row>
    <row r="5" spans="1:19" ht="23.25" thickBot="1" x14ac:dyDescent="0.3">
      <c r="A5" s="438" t="s">
        <v>111</v>
      </c>
      <c r="B5" s="438"/>
      <c r="C5" s="438"/>
      <c r="D5" s="439" t="str">
        <f>E1_ZB!C31</f>
        <v>Matematyka w biznesie</v>
      </c>
      <c r="E5" s="439"/>
      <c r="F5" s="439"/>
      <c r="G5" s="439"/>
      <c r="H5" s="439"/>
      <c r="I5" s="439"/>
      <c r="J5" s="439"/>
      <c r="K5" s="439"/>
      <c r="L5" s="440" t="s">
        <v>94</v>
      </c>
      <c r="M5" s="440"/>
      <c r="N5" s="44">
        <f>E1_ZB!D31</f>
        <v>8</v>
      </c>
      <c r="O5" s="440" t="s">
        <v>95</v>
      </c>
      <c r="P5" s="440"/>
      <c r="Q5" s="441" t="str">
        <f>E1_ZB!F30</f>
        <v>dr M. Bzunek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(4)'!G6</f>
        <v>I</v>
      </c>
      <c r="H7" s="184" t="s">
        <v>99</v>
      </c>
      <c r="I7" s="40">
        <f>'M (4)'!I6</f>
        <v>2</v>
      </c>
      <c r="J7" s="289" t="s">
        <v>384</v>
      </c>
      <c r="K7" s="290"/>
      <c r="L7" s="382" t="s">
        <v>100</v>
      </c>
      <c r="M7" s="383"/>
      <c r="N7" s="7" t="s">
        <v>101</v>
      </c>
      <c r="O7" s="449" t="s">
        <v>102</v>
      </c>
      <c r="P7" s="449"/>
      <c r="Q7" s="450" t="s">
        <v>103</v>
      </c>
      <c r="R7" s="450"/>
      <c r="S7" s="45">
        <f>E1_ZB!G31</f>
        <v>32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30.75" customHeight="1" x14ac:dyDescent="0.25">
      <c r="A14" s="442" t="s">
        <v>116</v>
      </c>
      <c r="B14" s="387" t="s">
        <v>851</v>
      </c>
      <c r="C14" s="388"/>
      <c r="D14" s="388"/>
      <c r="E14" s="388"/>
      <c r="F14" s="388"/>
      <c r="G14" s="388"/>
      <c r="H14" s="388"/>
      <c r="I14" s="388"/>
      <c r="J14" s="388"/>
      <c r="K14" s="388"/>
      <c r="L14" s="388"/>
      <c r="M14" s="389"/>
      <c r="N14" s="355" t="s">
        <v>298</v>
      </c>
      <c r="O14" s="356"/>
      <c r="P14" s="356"/>
      <c r="Q14" s="356"/>
      <c r="R14" s="356"/>
      <c r="S14" s="357"/>
    </row>
    <row r="15" spans="1:19" ht="30"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852</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303</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30.75" customHeight="1" x14ac:dyDescent="0.25">
      <c r="A34" s="444" t="s">
        <v>117</v>
      </c>
      <c r="B34" s="387" t="s">
        <v>853</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854</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310</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30" customHeight="1" x14ac:dyDescent="0.25">
      <c r="A54" s="442" t="s">
        <v>118</v>
      </c>
      <c r="B54" s="387" t="s">
        <v>855</v>
      </c>
      <c r="C54" s="388"/>
      <c r="D54" s="388"/>
      <c r="E54" s="388"/>
      <c r="F54" s="388"/>
      <c r="G54" s="388"/>
      <c r="H54" s="388"/>
      <c r="I54" s="388"/>
      <c r="J54" s="388"/>
      <c r="K54" s="388"/>
      <c r="L54" s="388"/>
      <c r="M54" s="389"/>
      <c r="N54" s="355" t="s">
        <v>324</v>
      </c>
      <c r="O54" s="356"/>
      <c r="P54" s="356"/>
      <c r="Q54" s="356"/>
      <c r="R54" s="356"/>
      <c r="S54" s="357"/>
    </row>
    <row r="55" spans="1:19" ht="30"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30"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856</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488" t="s">
        <v>121</v>
      </c>
      <c r="C71" s="489"/>
      <c r="D71" s="489"/>
      <c r="E71" s="489"/>
      <c r="F71" s="490"/>
      <c r="G71" s="330">
        <f>E1_ZB!G31</f>
        <v>32</v>
      </c>
      <c r="H71" s="331"/>
      <c r="I71" s="332"/>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10</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v>4</v>
      </c>
      <c r="H76" s="328"/>
      <c r="I76" s="329"/>
      <c r="J76" s="367"/>
      <c r="K76" s="337"/>
      <c r="L76" s="312" t="s">
        <v>177</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177</v>
      </c>
      <c r="M83" s="313"/>
      <c r="N83" s="313"/>
      <c r="O83" s="313"/>
      <c r="P83" s="313"/>
      <c r="Q83" s="313"/>
      <c r="R83" s="313"/>
      <c r="S83" s="314"/>
    </row>
    <row r="84" spans="1:19" ht="15" customHeight="1" x14ac:dyDescent="0.25">
      <c r="A84" s="339"/>
      <c r="B84" s="340" t="s">
        <v>136</v>
      </c>
      <c r="C84" s="341"/>
      <c r="D84" s="341"/>
      <c r="E84" s="341"/>
      <c r="F84" s="342"/>
      <c r="G84" s="330">
        <f>E1_ZB!H31</f>
        <v>168</v>
      </c>
      <c r="H84" s="331"/>
      <c r="I84" s="332"/>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85" t="s">
        <v>138</v>
      </c>
      <c r="C88" s="486"/>
      <c r="D88" s="486"/>
      <c r="E88" s="487"/>
      <c r="F88" s="485" t="str">
        <f>E1_ZB!E31</f>
        <v>egzamin</v>
      </c>
      <c r="G88" s="486"/>
      <c r="H88" s="486"/>
      <c r="I88" s="487"/>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304.5" customHeight="1" x14ac:dyDescent="0.25">
      <c r="A98" s="420"/>
      <c r="B98" s="390" t="s">
        <v>443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8.75" customHeight="1" x14ac:dyDescent="0.25">
      <c r="A100" s="420"/>
      <c r="B100" s="390" t="s">
        <v>491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107.25" customHeight="1" x14ac:dyDescent="0.25">
      <c r="A102" s="420"/>
      <c r="B102" s="390" t="s">
        <v>492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kHdrqGB9XWPV5VDC5KnhP+2eE3RzF5b1EG6NKVsRIXW+CD/lhqnny/NlKFsPagpCpAhhnOLr3h5jMhKGz9KUhw==" saltValue="suWFU0Mr8g7LP0Ieak1Ui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3D79A40E-43EA-4DD3-A5BA-890E801A231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90" zoomScaleNormal="9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E1_ZB!B10</f>
        <v>Moduł E1/1</v>
      </c>
      <c r="D3" s="304"/>
      <c r="E3" s="304"/>
      <c r="F3" s="269"/>
      <c r="G3" s="3"/>
      <c r="H3" s="3"/>
      <c r="I3" s="3"/>
      <c r="J3" s="3"/>
      <c r="K3" s="3"/>
      <c r="L3" s="4"/>
      <c r="M3" s="4"/>
      <c r="N3" s="4"/>
      <c r="O3" s="4"/>
      <c r="P3" s="4"/>
      <c r="Q3" s="4"/>
    </row>
    <row r="4" spans="1:19" s="175" customFormat="1" ht="39.75" customHeight="1" thickBot="1" x14ac:dyDescent="0.3">
      <c r="A4" s="286" t="s">
        <v>93</v>
      </c>
      <c r="B4" s="286"/>
      <c r="C4" s="294" t="str">
        <f>E1_ZB!C10</f>
        <v>Biznes w działaniu</v>
      </c>
      <c r="D4" s="295"/>
      <c r="E4" s="295"/>
      <c r="F4" s="295"/>
      <c r="G4" s="295"/>
      <c r="H4" s="295"/>
      <c r="I4" s="295"/>
      <c r="J4" s="296"/>
      <c r="K4" s="299" t="s">
        <v>94</v>
      </c>
      <c r="L4" s="299"/>
      <c r="M4" s="185">
        <f>E1_ZB!D10</f>
        <v>17</v>
      </c>
      <c r="N4" s="297" t="s">
        <v>95</v>
      </c>
      <c r="O4" s="298"/>
      <c r="P4" s="291" t="str">
        <f>E1_ZB!F10</f>
        <v>prof. A. Zelek</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98</v>
      </c>
      <c r="H6" s="180" t="s">
        <v>99</v>
      </c>
      <c r="I6" s="40">
        <v>1</v>
      </c>
      <c r="J6" s="7" t="s">
        <v>291</v>
      </c>
      <c r="K6" s="287" t="s">
        <v>100</v>
      </c>
      <c r="L6" s="287"/>
      <c r="M6" s="288" t="s">
        <v>101</v>
      </c>
      <c r="N6" s="288"/>
      <c r="O6" s="185" t="s">
        <v>102</v>
      </c>
      <c r="P6" s="289" t="s">
        <v>103</v>
      </c>
      <c r="Q6" s="290"/>
      <c r="R6" s="185">
        <f>E1_ZB!G10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473</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399</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251" t="s">
        <v>464</v>
      </c>
      <c r="B21" s="252"/>
      <c r="C21" s="252"/>
      <c r="D21" s="252"/>
      <c r="E21" s="253"/>
      <c r="F21" s="254" t="s">
        <v>465</v>
      </c>
      <c r="G21" s="255"/>
      <c r="H21" s="255"/>
      <c r="I21" s="255"/>
      <c r="J21" s="255"/>
      <c r="K21" s="257"/>
      <c r="L21" s="254" t="s">
        <v>466</v>
      </c>
      <c r="M21" s="255"/>
      <c r="N21" s="255"/>
      <c r="O21" s="255"/>
      <c r="P21" s="255"/>
      <c r="Q21" s="255"/>
      <c r="R21" s="256"/>
    </row>
    <row r="22" spans="1:19" ht="127.5" customHeight="1" thickBot="1" x14ac:dyDescent="0.3">
      <c r="A22" s="279" t="s">
        <v>400</v>
      </c>
      <c r="B22" s="280"/>
      <c r="C22" s="280"/>
      <c r="D22" s="280"/>
      <c r="E22" s="280"/>
      <c r="F22" s="280" t="s">
        <v>462</v>
      </c>
      <c r="G22" s="280"/>
      <c r="H22" s="280"/>
      <c r="I22" s="280"/>
      <c r="J22" s="280"/>
      <c r="K22" s="280"/>
      <c r="L22" s="280" t="s">
        <v>463</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E1_ZB!B10</f>
        <v>Moduł E1/1</v>
      </c>
      <c r="C26" s="262"/>
      <c r="D26" s="33" t="str">
        <f>E1_ZB!B11</f>
        <v>Kurs 1.1.</v>
      </c>
      <c r="E26" s="106" t="str">
        <f>E1_ZB!B10</f>
        <v>Moduł E1/1</v>
      </c>
      <c r="F26" s="236" t="str">
        <f>E1_ZB!B12</f>
        <v>Kurs 1.2.</v>
      </c>
      <c r="G26" s="237"/>
      <c r="H26" s="263" t="str">
        <f>E1_ZB!B10</f>
        <v>Moduł E1/1</v>
      </c>
      <c r="I26" s="264"/>
      <c r="J26" s="34" t="str">
        <f>E1_ZB!B13</f>
        <v>Kurs 1.3.</v>
      </c>
      <c r="K26" s="213" t="str">
        <f>E1_ZB!B10</f>
        <v>Moduł E1/1</v>
      </c>
      <c r="L26" s="214"/>
      <c r="M26" s="213" t="str">
        <f>E1_ZB!B14</f>
        <v>Kurs 1.4.</v>
      </c>
      <c r="N26" s="214"/>
      <c r="O26" s="215" t="str">
        <f>E1_ZB!B10</f>
        <v>Moduł E1/1</v>
      </c>
      <c r="P26" s="216"/>
      <c r="Q26" s="215" t="str">
        <f>E1_ZB!B15</f>
        <v>Kurs 1.5.</v>
      </c>
      <c r="R26" s="217"/>
    </row>
    <row r="27" spans="1:19" s="107" customFormat="1" ht="59.25" customHeight="1" x14ac:dyDescent="0.25">
      <c r="A27" s="27" t="s">
        <v>111</v>
      </c>
      <c r="B27" s="233" t="str">
        <f>E1_ZB!C11</f>
        <v>Projekt Przedsiębiorstwo - warsztat</v>
      </c>
      <c r="C27" s="234"/>
      <c r="D27" s="235"/>
      <c r="E27" s="238" t="str">
        <f>E1_ZB!C12</f>
        <v>Gra symulacyjna</v>
      </c>
      <c r="F27" s="239"/>
      <c r="G27" s="240"/>
      <c r="H27" s="265" t="str">
        <f>E1_ZB!C13</f>
        <v>Realne problemy ekonomii - warsztat</v>
      </c>
      <c r="I27" s="266"/>
      <c r="J27" s="267"/>
      <c r="K27" s="218" t="str">
        <f>E1_ZB!C14</f>
        <v>Prawa autorskie i ochrona własności intelektualnej</v>
      </c>
      <c r="L27" s="219"/>
      <c r="M27" s="219"/>
      <c r="N27" s="220"/>
      <c r="O27" s="221" t="str">
        <f>E1_ZB!C15</f>
        <v>Prawo w biznesie</v>
      </c>
      <c r="P27" s="222"/>
      <c r="Q27" s="222"/>
      <c r="R27" s="223"/>
    </row>
    <row r="28" spans="1:19" s="107" customFormat="1" ht="30" customHeight="1" thickBot="1" x14ac:dyDescent="0.3">
      <c r="A28" s="39" t="s">
        <v>112</v>
      </c>
      <c r="B28" s="230">
        <f>E1_ZB!D11</f>
        <v>8</v>
      </c>
      <c r="C28" s="231"/>
      <c r="D28" s="232"/>
      <c r="E28" s="241">
        <f>E1_ZB!D12</f>
        <v>1</v>
      </c>
      <c r="F28" s="242"/>
      <c r="G28" s="243"/>
      <c r="H28" s="210">
        <f>E1_ZB!D13</f>
        <v>2</v>
      </c>
      <c r="I28" s="211"/>
      <c r="J28" s="212"/>
      <c r="K28" s="224">
        <f>E1_ZB!D14</f>
        <v>2</v>
      </c>
      <c r="L28" s="225"/>
      <c r="M28" s="225"/>
      <c r="N28" s="226"/>
      <c r="O28" s="227">
        <f>E1_ZB!D15</f>
        <v>4</v>
      </c>
      <c r="P28" s="228"/>
      <c r="Q28" s="228"/>
      <c r="R28" s="229"/>
    </row>
    <row r="29" spans="1:19" s="107" customFormat="1" ht="34.5" hidden="1" customHeight="1" thickBot="1" x14ac:dyDescent="0.3">
      <c r="A29" s="153"/>
      <c r="B29" s="154"/>
      <c r="C29" s="155" t="s">
        <v>882</v>
      </c>
      <c r="D29" s="156"/>
      <c r="E29" s="157"/>
      <c r="F29" s="158" t="s">
        <v>467</v>
      </c>
      <c r="G29" s="159"/>
      <c r="H29" s="160"/>
      <c r="I29" s="161" t="s">
        <v>467</v>
      </c>
      <c r="J29" s="162"/>
      <c r="K29" s="163"/>
      <c r="L29" s="164" t="s">
        <v>467</v>
      </c>
      <c r="M29" s="165"/>
      <c r="N29" s="166"/>
      <c r="O29" s="167"/>
      <c r="P29" s="168" t="s">
        <v>467</v>
      </c>
      <c r="Q29" s="169"/>
      <c r="R29" s="170"/>
    </row>
  </sheetData>
  <sheetProtection algorithmName="SHA-512" hashValue="eYkPjVq3UaoQQa8AD3Tt7WiSjsR97H/oV+dGnLomvBon8WHrYtWaFqn6F3j+eNR1cnnR560iEeYBQS+FrHJS3w==" saltValue="DF5qSuIHsZN4wllXAirt2w==" spinCount="100000" sheet="1" objects="1" scenarios="1"/>
  <mergeCells count="51">
    <mergeCell ref="P4:R4"/>
    <mergeCell ref="C4:J4"/>
    <mergeCell ref="N4:O4"/>
    <mergeCell ref="K4:L4"/>
    <mergeCell ref="A1:B1"/>
    <mergeCell ref="A3:B3"/>
    <mergeCell ref="A4:B4"/>
    <mergeCell ref="C3:F3"/>
    <mergeCell ref="A5:R5"/>
    <mergeCell ref="A6:B6"/>
    <mergeCell ref="K6:L6"/>
    <mergeCell ref="M6:N6"/>
    <mergeCell ref="P6:Q6"/>
    <mergeCell ref="A25:R25"/>
    <mergeCell ref="B26:C26"/>
    <mergeCell ref="H26:I26"/>
    <mergeCell ref="H27:J27"/>
    <mergeCell ref="C6:D6"/>
    <mergeCell ref="A8:R8"/>
    <mergeCell ref="A9:R9"/>
    <mergeCell ref="A10:R10"/>
    <mergeCell ref="A11:R11"/>
    <mergeCell ref="A14:R14"/>
    <mergeCell ref="A22:E22"/>
    <mergeCell ref="F22:K22"/>
    <mergeCell ref="L22:R22"/>
    <mergeCell ref="A23:R23"/>
    <mergeCell ref="A16:R16"/>
    <mergeCell ref="A18:R18"/>
    <mergeCell ref="A19:R19"/>
    <mergeCell ref="A20:R20"/>
    <mergeCell ref="A17:R17"/>
    <mergeCell ref="A12:R12"/>
    <mergeCell ref="A21:E21"/>
    <mergeCell ref="L21:R21"/>
    <mergeCell ref="F21:K21"/>
    <mergeCell ref="A15:R15"/>
    <mergeCell ref="B28:D28"/>
    <mergeCell ref="B27:D27"/>
    <mergeCell ref="F26:G26"/>
    <mergeCell ref="E27:G27"/>
    <mergeCell ref="E28:G28"/>
    <mergeCell ref="H28:J28"/>
    <mergeCell ref="K26:L26"/>
    <mergeCell ref="M26:N26"/>
    <mergeCell ref="O26:P26"/>
    <mergeCell ref="Q26:R26"/>
    <mergeCell ref="K27:N27"/>
    <mergeCell ref="O27:R27"/>
    <mergeCell ref="K28:N28"/>
    <mergeCell ref="O28:R28"/>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I29" r:id="rId4" xr:uid="{37341488-63F4-4CAC-8A62-4396B9E6FFF9}"/>
    <hyperlink ref="C29" r:id="rId5" xr:uid="{FDAD502C-B68C-49D2-B4BC-4925D593D0BC}"/>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E1_ZB!B30</f>
        <v>Moduł E1/4</v>
      </c>
      <c r="B3" s="374"/>
      <c r="C3" s="374"/>
      <c r="D3" s="378" t="str">
        <f>E1_ZB!C30</f>
        <v>Metody ilościowe w biznesie</v>
      </c>
      <c r="E3" s="379"/>
      <c r="F3" s="379"/>
      <c r="G3" s="379"/>
      <c r="H3" s="379"/>
      <c r="I3" s="380"/>
      <c r="J3" s="3"/>
      <c r="K3" s="3"/>
      <c r="L3" s="4"/>
      <c r="M3" s="4"/>
      <c r="N3" s="4"/>
      <c r="O3" s="4"/>
      <c r="P3" s="4"/>
      <c r="Q3" s="4"/>
      <c r="R3" s="4"/>
    </row>
    <row r="4" spans="1:19" ht="18.75" thickBot="1" x14ac:dyDescent="0.3">
      <c r="A4" s="437" t="s">
        <v>110</v>
      </c>
      <c r="B4" s="437"/>
      <c r="C4" s="437"/>
      <c r="D4" s="375" t="str">
        <f>E1_ZB!B32</f>
        <v>Kurs 4.2.</v>
      </c>
      <c r="E4" s="376"/>
      <c r="F4" s="376"/>
      <c r="G4" s="376"/>
      <c r="H4" s="376"/>
      <c r="I4" s="377"/>
      <c r="J4" s="3"/>
      <c r="K4" s="3"/>
      <c r="L4" s="4"/>
      <c r="M4" s="4"/>
      <c r="N4" s="4"/>
      <c r="O4" s="4"/>
      <c r="P4" s="4"/>
      <c r="Q4" s="4"/>
      <c r="R4" s="4"/>
    </row>
    <row r="5" spans="1:19" ht="23.25" thickBot="1" x14ac:dyDescent="0.3">
      <c r="A5" s="438" t="s">
        <v>111</v>
      </c>
      <c r="B5" s="438"/>
      <c r="C5" s="438"/>
      <c r="D5" s="439" t="str">
        <f>E1_ZB!C32</f>
        <v>Statystyka</v>
      </c>
      <c r="E5" s="439"/>
      <c r="F5" s="439"/>
      <c r="G5" s="439"/>
      <c r="H5" s="439"/>
      <c r="I5" s="439"/>
      <c r="J5" s="439"/>
      <c r="K5" s="439"/>
      <c r="L5" s="440" t="s">
        <v>94</v>
      </c>
      <c r="M5" s="440"/>
      <c r="N5" s="44">
        <f>E1_ZB!D32</f>
        <v>8</v>
      </c>
      <c r="O5" s="440" t="s">
        <v>95</v>
      </c>
      <c r="P5" s="440"/>
      <c r="Q5" s="441" t="str">
        <f>E1_ZB!F30</f>
        <v>dr M. Bzunek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(4)'!G6</f>
        <v>I</v>
      </c>
      <c r="H7" s="184" t="s">
        <v>99</v>
      </c>
      <c r="I7" s="40">
        <f>'M (4)'!I6</f>
        <v>2</v>
      </c>
      <c r="J7" s="289" t="s">
        <v>384</v>
      </c>
      <c r="K7" s="290"/>
      <c r="L7" s="382" t="s">
        <v>100</v>
      </c>
      <c r="M7" s="383"/>
      <c r="N7" s="7" t="s">
        <v>101</v>
      </c>
      <c r="O7" s="449" t="s">
        <v>102</v>
      </c>
      <c r="P7" s="449"/>
      <c r="Q7" s="450" t="s">
        <v>103</v>
      </c>
      <c r="R7" s="450"/>
      <c r="S7" s="45">
        <f>E1_ZB!G32</f>
        <v>32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812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t="s">
        <v>298</v>
      </c>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t="s">
        <v>300</v>
      </c>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609</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477"/>
      <c r="D20" s="477"/>
      <c r="E20" s="477"/>
      <c r="F20" s="477"/>
      <c r="G20" s="477"/>
      <c r="H20" s="477"/>
      <c r="I20" s="477"/>
      <c r="J20" s="477"/>
      <c r="K20" s="477"/>
      <c r="L20" s="477"/>
      <c r="M20" s="320"/>
      <c r="N20" s="352" t="s">
        <v>296</v>
      </c>
      <c r="O20" s="353"/>
      <c r="P20" s="353"/>
      <c r="Q20" s="353"/>
      <c r="R20" s="353"/>
      <c r="S20" s="354"/>
    </row>
    <row r="21" spans="1:19" ht="15" customHeight="1" x14ac:dyDescent="0.25">
      <c r="A21" s="339"/>
      <c r="B21" s="318"/>
      <c r="C21" s="477"/>
      <c r="D21" s="477"/>
      <c r="E21" s="477"/>
      <c r="F21" s="477"/>
      <c r="G21" s="477"/>
      <c r="H21" s="477"/>
      <c r="I21" s="477"/>
      <c r="J21" s="477"/>
      <c r="K21" s="477"/>
      <c r="L21" s="477"/>
      <c r="M21" s="320"/>
      <c r="N21" s="352" t="s">
        <v>301</v>
      </c>
      <c r="O21" s="353"/>
      <c r="P21" s="353"/>
      <c r="Q21" s="353"/>
      <c r="R21" s="353"/>
      <c r="S21" s="354"/>
    </row>
    <row r="22" spans="1:19" ht="15" customHeight="1" x14ac:dyDescent="0.25">
      <c r="A22" s="339"/>
      <c r="B22" s="318"/>
      <c r="C22" s="477"/>
      <c r="D22" s="477"/>
      <c r="E22" s="477"/>
      <c r="F22" s="477"/>
      <c r="G22" s="477"/>
      <c r="H22" s="477"/>
      <c r="I22" s="477"/>
      <c r="J22" s="477"/>
      <c r="K22" s="477"/>
      <c r="L22" s="477"/>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610</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477"/>
      <c r="D25" s="477"/>
      <c r="E25" s="477"/>
      <c r="F25" s="477"/>
      <c r="G25" s="477"/>
      <c r="H25" s="477"/>
      <c r="I25" s="477"/>
      <c r="J25" s="477"/>
      <c r="K25" s="477"/>
      <c r="L25" s="477"/>
      <c r="M25" s="320"/>
      <c r="N25" s="352" t="s">
        <v>300</v>
      </c>
      <c r="O25" s="353"/>
      <c r="P25" s="353"/>
      <c r="Q25" s="353"/>
      <c r="R25" s="353"/>
      <c r="S25" s="354"/>
    </row>
    <row r="26" spans="1:19" ht="15" customHeight="1" x14ac:dyDescent="0.25">
      <c r="A26" s="339"/>
      <c r="B26" s="318"/>
      <c r="C26" s="477"/>
      <c r="D26" s="477"/>
      <c r="E26" s="477"/>
      <c r="F26" s="477"/>
      <c r="G26" s="477"/>
      <c r="H26" s="477"/>
      <c r="I26" s="477"/>
      <c r="J26" s="477"/>
      <c r="K26" s="477"/>
      <c r="L26" s="477"/>
      <c r="M26" s="320"/>
      <c r="N26" s="352"/>
      <c r="O26" s="353"/>
      <c r="P26" s="353"/>
      <c r="Q26" s="353"/>
      <c r="R26" s="353"/>
      <c r="S26" s="354"/>
    </row>
    <row r="27" spans="1:19" ht="15" customHeight="1" x14ac:dyDescent="0.25">
      <c r="A27" s="339"/>
      <c r="B27" s="318"/>
      <c r="C27" s="477"/>
      <c r="D27" s="477"/>
      <c r="E27" s="477"/>
      <c r="F27" s="477"/>
      <c r="G27" s="477"/>
      <c r="H27" s="477"/>
      <c r="I27" s="477"/>
      <c r="J27" s="477"/>
      <c r="K27" s="477"/>
      <c r="L27" s="477"/>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813</v>
      </c>
      <c r="C29" s="316"/>
      <c r="D29" s="316"/>
      <c r="E29" s="316"/>
      <c r="F29" s="316"/>
      <c r="G29" s="316"/>
      <c r="H29" s="316"/>
      <c r="I29" s="316"/>
      <c r="J29" s="316"/>
      <c r="K29" s="316"/>
      <c r="L29" s="316"/>
      <c r="M29" s="317"/>
      <c r="N29" s="349" t="s">
        <v>298</v>
      </c>
      <c r="O29" s="350"/>
      <c r="P29" s="350"/>
      <c r="Q29" s="350"/>
      <c r="R29" s="350"/>
      <c r="S29" s="351"/>
    </row>
    <row r="30" spans="1:19" ht="15" customHeight="1" x14ac:dyDescent="0.25">
      <c r="A30" s="339"/>
      <c r="B30" s="318"/>
      <c r="C30" s="477"/>
      <c r="D30" s="477"/>
      <c r="E30" s="477"/>
      <c r="F30" s="477"/>
      <c r="G30" s="477"/>
      <c r="H30" s="477"/>
      <c r="I30" s="477"/>
      <c r="J30" s="477"/>
      <c r="K30" s="477"/>
      <c r="L30" s="477"/>
      <c r="M30" s="320"/>
      <c r="N30" s="352" t="s">
        <v>300</v>
      </c>
      <c r="O30" s="353"/>
      <c r="P30" s="353"/>
      <c r="Q30" s="353"/>
      <c r="R30" s="353"/>
      <c r="S30" s="354"/>
    </row>
    <row r="31" spans="1:19" ht="15" customHeight="1" x14ac:dyDescent="0.25">
      <c r="A31" s="339"/>
      <c r="B31" s="318"/>
      <c r="C31" s="477"/>
      <c r="D31" s="477"/>
      <c r="E31" s="477"/>
      <c r="F31" s="477"/>
      <c r="G31" s="477"/>
      <c r="H31" s="477"/>
      <c r="I31" s="477"/>
      <c r="J31" s="477"/>
      <c r="K31" s="477"/>
      <c r="L31" s="477"/>
      <c r="M31" s="320"/>
      <c r="N31" s="352"/>
      <c r="O31" s="353"/>
      <c r="P31" s="353"/>
      <c r="Q31" s="353"/>
      <c r="R31" s="353"/>
      <c r="S31" s="354"/>
    </row>
    <row r="32" spans="1:19" ht="15"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814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311</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611</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5"/>
      <c r="B40" s="318"/>
      <c r="C40" s="477"/>
      <c r="D40" s="477"/>
      <c r="E40" s="477"/>
      <c r="F40" s="477"/>
      <c r="G40" s="477"/>
      <c r="H40" s="477"/>
      <c r="I40" s="477"/>
      <c r="J40" s="477"/>
      <c r="K40" s="477"/>
      <c r="L40" s="477"/>
      <c r="M40" s="320"/>
      <c r="N40" s="352" t="s">
        <v>309</v>
      </c>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612</v>
      </c>
      <c r="C44" s="316"/>
      <c r="D44" s="316"/>
      <c r="E44" s="316"/>
      <c r="F44" s="316"/>
      <c r="G44" s="316"/>
      <c r="H44" s="316"/>
      <c r="I44" s="316"/>
      <c r="J44" s="316"/>
      <c r="K44" s="316"/>
      <c r="L44" s="316"/>
      <c r="M44" s="317"/>
      <c r="N44" s="349" t="s">
        <v>310</v>
      </c>
      <c r="O44" s="350"/>
      <c r="P44" s="350"/>
      <c r="Q44" s="350"/>
      <c r="R44" s="350"/>
      <c r="S44" s="351"/>
    </row>
    <row r="45" spans="1:19" ht="15" customHeight="1" x14ac:dyDescent="0.25">
      <c r="A45" s="445"/>
      <c r="B45" s="318"/>
      <c r="C45" s="477"/>
      <c r="D45" s="477"/>
      <c r="E45" s="477"/>
      <c r="F45" s="477"/>
      <c r="G45" s="477"/>
      <c r="H45" s="477"/>
      <c r="I45" s="477"/>
      <c r="J45" s="477"/>
      <c r="K45" s="477"/>
      <c r="L45" s="477"/>
      <c r="M45" s="320"/>
      <c r="N45" s="352" t="s">
        <v>311</v>
      </c>
      <c r="O45" s="353"/>
      <c r="P45" s="353"/>
      <c r="Q45" s="353"/>
      <c r="R45" s="353"/>
      <c r="S45" s="354"/>
    </row>
    <row r="46" spans="1:19" ht="15" customHeight="1" x14ac:dyDescent="0.25">
      <c r="A46" s="445"/>
      <c r="B46" s="318"/>
      <c r="C46" s="477"/>
      <c r="D46" s="477"/>
      <c r="E46" s="477"/>
      <c r="F46" s="477"/>
      <c r="G46" s="477"/>
      <c r="H46" s="477"/>
      <c r="I46" s="477"/>
      <c r="J46" s="477"/>
      <c r="K46" s="477"/>
      <c r="L46" s="477"/>
      <c r="M46" s="320"/>
      <c r="N46" s="352" t="s">
        <v>315</v>
      </c>
      <c r="O46" s="353"/>
      <c r="P46" s="353"/>
      <c r="Q46" s="353"/>
      <c r="R46" s="353"/>
      <c r="S46" s="354"/>
    </row>
    <row r="47" spans="1:19" ht="15" customHeight="1" x14ac:dyDescent="0.25">
      <c r="A47" s="445"/>
      <c r="B47" s="318"/>
      <c r="C47" s="477"/>
      <c r="D47" s="477"/>
      <c r="E47" s="477"/>
      <c r="F47" s="477"/>
      <c r="G47" s="477"/>
      <c r="H47" s="477"/>
      <c r="I47" s="477"/>
      <c r="J47" s="477"/>
      <c r="K47" s="477"/>
      <c r="L47" s="477"/>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613</v>
      </c>
      <c r="C49" s="316"/>
      <c r="D49" s="316"/>
      <c r="E49" s="316"/>
      <c r="F49" s="316"/>
      <c r="G49" s="316"/>
      <c r="H49" s="316"/>
      <c r="I49" s="316"/>
      <c r="J49" s="316"/>
      <c r="K49" s="316"/>
      <c r="L49" s="316"/>
      <c r="M49" s="317"/>
      <c r="N49" s="349" t="s">
        <v>310</v>
      </c>
      <c r="O49" s="350"/>
      <c r="P49" s="350"/>
      <c r="Q49" s="350"/>
      <c r="R49" s="350"/>
      <c r="S49" s="351"/>
    </row>
    <row r="50" spans="1:19" ht="15" customHeight="1" x14ac:dyDescent="0.25">
      <c r="A50" s="445"/>
      <c r="B50" s="318"/>
      <c r="C50" s="477"/>
      <c r="D50" s="477"/>
      <c r="E50" s="477"/>
      <c r="F50" s="477"/>
      <c r="G50" s="477"/>
      <c r="H50" s="477"/>
      <c r="I50" s="477"/>
      <c r="J50" s="477"/>
      <c r="K50" s="477"/>
      <c r="L50" s="477"/>
      <c r="M50" s="320"/>
      <c r="N50" s="352" t="s">
        <v>311</v>
      </c>
      <c r="O50" s="353"/>
      <c r="P50" s="353"/>
      <c r="Q50" s="353"/>
      <c r="R50" s="353"/>
      <c r="S50" s="354"/>
    </row>
    <row r="51" spans="1:19" ht="15" customHeight="1" x14ac:dyDescent="0.25">
      <c r="A51" s="445"/>
      <c r="B51" s="318"/>
      <c r="C51" s="477"/>
      <c r="D51" s="477"/>
      <c r="E51" s="477"/>
      <c r="F51" s="477"/>
      <c r="G51" s="477"/>
      <c r="H51" s="477"/>
      <c r="I51" s="477"/>
      <c r="J51" s="477"/>
      <c r="K51" s="477"/>
      <c r="L51" s="477"/>
      <c r="M51" s="320"/>
      <c r="N51" s="352" t="s">
        <v>315</v>
      </c>
      <c r="O51" s="353"/>
      <c r="P51" s="353"/>
      <c r="Q51" s="353"/>
      <c r="R51" s="353"/>
      <c r="S51" s="354"/>
    </row>
    <row r="52" spans="1:19" ht="15"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614</v>
      </c>
      <c r="C54" s="477"/>
      <c r="D54" s="477"/>
      <c r="E54" s="477"/>
      <c r="F54" s="477"/>
      <c r="G54" s="477"/>
      <c r="H54" s="477"/>
      <c r="I54" s="477"/>
      <c r="J54" s="477"/>
      <c r="K54" s="477"/>
      <c r="L54" s="477"/>
      <c r="M54" s="320"/>
      <c r="N54" s="355" t="s">
        <v>322</v>
      </c>
      <c r="O54" s="356"/>
      <c r="P54" s="356"/>
      <c r="Q54" s="356"/>
      <c r="R54" s="356"/>
      <c r="S54" s="357"/>
    </row>
    <row r="55" spans="1:19" ht="15" customHeight="1" x14ac:dyDescent="0.25">
      <c r="A55" s="339"/>
      <c r="B55" s="318"/>
      <c r="C55" s="477"/>
      <c r="D55" s="477"/>
      <c r="E55" s="477"/>
      <c r="F55" s="477"/>
      <c r="G55" s="477"/>
      <c r="H55" s="477"/>
      <c r="I55" s="477"/>
      <c r="J55" s="477"/>
      <c r="K55" s="477"/>
      <c r="L55" s="477"/>
      <c r="M55" s="320"/>
      <c r="N55" s="352" t="s">
        <v>331</v>
      </c>
      <c r="O55" s="353"/>
      <c r="P55" s="353"/>
      <c r="Q55" s="353"/>
      <c r="R55" s="353"/>
      <c r="S55" s="354"/>
    </row>
    <row r="56" spans="1:19" ht="15" customHeight="1" x14ac:dyDescent="0.25">
      <c r="A56" s="339"/>
      <c r="B56" s="318"/>
      <c r="C56" s="477"/>
      <c r="D56" s="477"/>
      <c r="E56" s="477"/>
      <c r="F56" s="477"/>
      <c r="G56" s="477"/>
      <c r="H56" s="477"/>
      <c r="I56" s="477"/>
      <c r="J56" s="477"/>
      <c r="K56" s="477"/>
      <c r="L56" s="477"/>
      <c r="M56" s="320"/>
      <c r="N56" s="352"/>
      <c r="O56" s="353"/>
      <c r="P56" s="353"/>
      <c r="Q56" s="353"/>
      <c r="R56" s="353"/>
      <c r="S56" s="354"/>
    </row>
    <row r="57" spans="1:19" ht="15" customHeight="1" x14ac:dyDescent="0.25">
      <c r="A57" s="339"/>
      <c r="B57" s="318"/>
      <c r="C57" s="477"/>
      <c r="D57" s="477"/>
      <c r="E57" s="477"/>
      <c r="F57" s="477"/>
      <c r="G57" s="477"/>
      <c r="H57" s="477"/>
      <c r="I57" s="477"/>
      <c r="J57" s="477"/>
      <c r="K57" s="477"/>
      <c r="L57" s="477"/>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615</v>
      </c>
      <c r="C59" s="316"/>
      <c r="D59" s="316"/>
      <c r="E59" s="316"/>
      <c r="F59" s="316"/>
      <c r="G59" s="316"/>
      <c r="H59" s="316"/>
      <c r="I59" s="316"/>
      <c r="J59" s="316"/>
      <c r="K59" s="316"/>
      <c r="L59" s="316"/>
      <c r="M59" s="317"/>
      <c r="N59" s="349" t="s">
        <v>324</v>
      </c>
      <c r="O59" s="350"/>
      <c r="P59" s="350"/>
      <c r="Q59" s="350"/>
      <c r="R59" s="350"/>
      <c r="S59" s="351"/>
    </row>
    <row r="60" spans="1:19" ht="15" customHeight="1" x14ac:dyDescent="0.25">
      <c r="A60" s="339"/>
      <c r="B60" s="318"/>
      <c r="C60" s="477"/>
      <c r="D60" s="477"/>
      <c r="E60" s="477"/>
      <c r="F60" s="477"/>
      <c r="G60" s="477"/>
      <c r="H60" s="477"/>
      <c r="I60" s="477"/>
      <c r="J60" s="477"/>
      <c r="K60" s="477"/>
      <c r="L60" s="477"/>
      <c r="M60" s="320"/>
      <c r="N60" s="352" t="s">
        <v>329</v>
      </c>
      <c r="O60" s="353"/>
      <c r="P60" s="353"/>
      <c r="Q60" s="353"/>
      <c r="R60" s="353"/>
      <c r="S60" s="354"/>
    </row>
    <row r="61" spans="1:19" ht="15" customHeight="1" x14ac:dyDescent="0.25">
      <c r="A61" s="339"/>
      <c r="B61" s="318"/>
      <c r="C61" s="477"/>
      <c r="D61" s="477"/>
      <c r="E61" s="477"/>
      <c r="F61" s="477"/>
      <c r="G61" s="477"/>
      <c r="H61" s="477"/>
      <c r="I61" s="477"/>
      <c r="J61" s="477"/>
      <c r="K61" s="477"/>
      <c r="L61" s="477"/>
      <c r="M61" s="320"/>
      <c r="N61" s="352" t="s">
        <v>331</v>
      </c>
      <c r="O61" s="353"/>
      <c r="P61" s="353"/>
      <c r="Q61" s="353"/>
      <c r="R61" s="353"/>
      <c r="S61" s="354"/>
    </row>
    <row r="62" spans="1:19" ht="15" customHeight="1" x14ac:dyDescent="0.25">
      <c r="A62" s="339"/>
      <c r="B62" s="318"/>
      <c r="C62" s="477"/>
      <c r="D62" s="477"/>
      <c r="E62" s="477"/>
      <c r="F62" s="477"/>
      <c r="G62" s="477"/>
      <c r="H62" s="477"/>
      <c r="I62" s="477"/>
      <c r="J62" s="477"/>
      <c r="K62" s="477"/>
      <c r="L62" s="477"/>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616</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477"/>
      <c r="D65" s="477"/>
      <c r="E65" s="477"/>
      <c r="F65" s="477"/>
      <c r="G65" s="477"/>
      <c r="H65" s="477"/>
      <c r="I65" s="477"/>
      <c r="J65" s="477"/>
      <c r="K65" s="477"/>
      <c r="L65" s="477"/>
      <c r="M65" s="320"/>
      <c r="N65" s="352" t="s">
        <v>329</v>
      </c>
      <c r="O65" s="353"/>
      <c r="P65" s="353"/>
      <c r="Q65" s="353"/>
      <c r="R65" s="353"/>
      <c r="S65" s="354"/>
    </row>
    <row r="66" spans="1:19" ht="15" customHeight="1" x14ac:dyDescent="0.25">
      <c r="A66" s="339"/>
      <c r="B66" s="318"/>
      <c r="C66" s="477"/>
      <c r="D66" s="477"/>
      <c r="E66" s="477"/>
      <c r="F66" s="477"/>
      <c r="G66" s="477"/>
      <c r="H66" s="477"/>
      <c r="I66" s="477"/>
      <c r="J66" s="477"/>
      <c r="K66" s="477"/>
      <c r="L66" s="477"/>
      <c r="M66" s="320"/>
      <c r="N66" s="352" t="s">
        <v>331</v>
      </c>
      <c r="O66" s="353"/>
      <c r="P66" s="353"/>
      <c r="Q66" s="353"/>
      <c r="R66" s="353"/>
      <c r="S66" s="354"/>
    </row>
    <row r="67" spans="1:19" ht="15" customHeight="1" x14ac:dyDescent="0.25">
      <c r="A67" s="339"/>
      <c r="B67" s="318"/>
      <c r="C67" s="477"/>
      <c r="D67" s="477"/>
      <c r="E67" s="477"/>
      <c r="F67" s="477"/>
      <c r="G67" s="477"/>
      <c r="H67" s="477"/>
      <c r="I67" s="477"/>
      <c r="J67" s="477"/>
      <c r="K67" s="477"/>
      <c r="L67" s="477"/>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E1_ZB!G32</f>
        <v>32</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32</v>
      </c>
      <c r="H72" s="331"/>
      <c r="I72" s="332"/>
      <c r="J72" s="367"/>
      <c r="K72" s="337"/>
      <c r="L72" s="491" t="s">
        <v>124</v>
      </c>
      <c r="M72" s="492"/>
      <c r="N72" s="492"/>
      <c r="O72" s="492"/>
      <c r="P72" s="492"/>
      <c r="Q72" s="492"/>
      <c r="R72" s="492"/>
      <c r="S72" s="493"/>
    </row>
    <row r="73" spans="1:19" ht="15" customHeight="1" x14ac:dyDescent="0.25">
      <c r="A73" s="339"/>
      <c r="B73" s="346" t="s">
        <v>124</v>
      </c>
      <c r="C73" s="347"/>
      <c r="D73" s="347"/>
      <c r="E73" s="347"/>
      <c r="F73" s="348"/>
      <c r="G73" s="327">
        <v>10</v>
      </c>
      <c r="H73" s="328"/>
      <c r="I73" s="329"/>
      <c r="J73" s="367"/>
      <c r="K73" s="337"/>
      <c r="L73" s="491" t="s">
        <v>151</v>
      </c>
      <c r="M73" s="492"/>
      <c r="N73" s="492"/>
      <c r="O73" s="492"/>
      <c r="P73" s="492"/>
      <c r="Q73" s="492"/>
      <c r="R73" s="492"/>
      <c r="S73" s="493"/>
    </row>
    <row r="74" spans="1:19" ht="15" customHeight="1" x14ac:dyDescent="0.25">
      <c r="A74" s="339"/>
      <c r="B74" s="346" t="s">
        <v>125</v>
      </c>
      <c r="C74" s="347"/>
      <c r="D74" s="347"/>
      <c r="E74" s="347"/>
      <c r="F74" s="348"/>
      <c r="G74" s="327">
        <v>12</v>
      </c>
      <c r="H74" s="328"/>
      <c r="I74" s="329"/>
      <c r="J74" s="367"/>
      <c r="K74" s="337"/>
      <c r="L74" s="491" t="s">
        <v>177</v>
      </c>
      <c r="M74" s="492"/>
      <c r="N74" s="492"/>
      <c r="O74" s="492"/>
      <c r="P74" s="492"/>
      <c r="Q74" s="492"/>
      <c r="R74" s="492"/>
      <c r="S74" s="493"/>
    </row>
    <row r="75" spans="1:19" ht="15" customHeight="1" x14ac:dyDescent="0.25">
      <c r="A75" s="339"/>
      <c r="B75" s="346" t="s">
        <v>126</v>
      </c>
      <c r="C75" s="347"/>
      <c r="D75" s="347"/>
      <c r="E75" s="347"/>
      <c r="F75" s="348"/>
      <c r="G75" s="327"/>
      <c r="H75" s="328"/>
      <c r="I75" s="329"/>
      <c r="J75" s="367"/>
      <c r="K75" s="337"/>
      <c r="L75" s="491" t="s">
        <v>178</v>
      </c>
      <c r="M75" s="492"/>
      <c r="N75" s="492"/>
      <c r="O75" s="492"/>
      <c r="P75" s="492"/>
      <c r="Q75" s="492"/>
      <c r="R75" s="492"/>
      <c r="S75" s="493"/>
    </row>
    <row r="76" spans="1:19" ht="15" customHeight="1" x14ac:dyDescent="0.25">
      <c r="A76" s="339"/>
      <c r="B76" s="346" t="s">
        <v>127</v>
      </c>
      <c r="C76" s="347"/>
      <c r="D76" s="347"/>
      <c r="E76" s="347"/>
      <c r="F76" s="348"/>
      <c r="G76" s="327">
        <v>8</v>
      </c>
      <c r="H76" s="328"/>
      <c r="I76" s="329"/>
      <c r="J76" s="367"/>
      <c r="K76" s="337"/>
      <c r="L76" s="491" t="s">
        <v>161</v>
      </c>
      <c r="M76" s="492"/>
      <c r="N76" s="492"/>
      <c r="O76" s="492"/>
      <c r="P76" s="492"/>
      <c r="Q76" s="492"/>
      <c r="R76" s="492"/>
      <c r="S76" s="493"/>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491" t="s">
        <v>150</v>
      </c>
      <c r="M81" s="492"/>
      <c r="N81" s="492"/>
      <c r="O81" s="492"/>
      <c r="P81" s="492"/>
      <c r="Q81" s="492"/>
      <c r="R81" s="492"/>
      <c r="S81" s="493"/>
    </row>
    <row r="82" spans="1:19" ht="15" customHeight="1" x14ac:dyDescent="0.25">
      <c r="A82" s="339"/>
      <c r="B82" s="346" t="s">
        <v>134</v>
      </c>
      <c r="C82" s="347"/>
      <c r="D82" s="347"/>
      <c r="E82" s="347"/>
      <c r="F82" s="348"/>
      <c r="G82" s="327">
        <v>2</v>
      </c>
      <c r="H82" s="328"/>
      <c r="I82" s="329"/>
      <c r="J82" s="367"/>
      <c r="K82" s="337"/>
      <c r="L82" s="491" t="s">
        <v>157</v>
      </c>
      <c r="M82" s="492"/>
      <c r="N82" s="492"/>
      <c r="O82" s="492"/>
      <c r="P82" s="492"/>
      <c r="Q82" s="492"/>
      <c r="R82" s="492"/>
      <c r="S82" s="493"/>
    </row>
    <row r="83" spans="1:19" ht="15" customHeight="1" x14ac:dyDescent="0.25">
      <c r="A83" s="339"/>
      <c r="B83" s="346" t="s">
        <v>135</v>
      </c>
      <c r="C83" s="347"/>
      <c r="D83" s="347"/>
      <c r="E83" s="347"/>
      <c r="F83" s="348"/>
      <c r="G83" s="327"/>
      <c r="H83" s="328"/>
      <c r="I83" s="329"/>
      <c r="J83" s="367"/>
      <c r="K83" s="337"/>
      <c r="L83" s="491" t="s">
        <v>177</v>
      </c>
      <c r="M83" s="492"/>
      <c r="N83" s="492"/>
      <c r="O83" s="492"/>
      <c r="P83" s="492"/>
      <c r="Q83" s="492"/>
      <c r="R83" s="492"/>
      <c r="S83" s="493"/>
    </row>
    <row r="84" spans="1:19" ht="15" customHeight="1" x14ac:dyDescent="0.25">
      <c r="A84" s="339"/>
      <c r="B84" s="305" t="s">
        <v>136</v>
      </c>
      <c r="C84" s="306"/>
      <c r="D84" s="306"/>
      <c r="E84" s="306"/>
      <c r="F84" s="307"/>
      <c r="G84" s="343">
        <f>E1_ZB!H32</f>
        <v>168</v>
      </c>
      <c r="H84" s="344"/>
      <c r="I84" s="345"/>
      <c r="J84" s="367"/>
      <c r="K84" s="337"/>
      <c r="L84" s="491" t="s">
        <v>345</v>
      </c>
      <c r="M84" s="492"/>
      <c r="N84" s="492"/>
      <c r="O84" s="492"/>
      <c r="P84" s="492"/>
      <c r="Q84" s="492"/>
      <c r="R84" s="492"/>
      <c r="S84" s="493"/>
    </row>
    <row r="85" spans="1:19" ht="15" customHeight="1" x14ac:dyDescent="0.25">
      <c r="A85" s="339"/>
      <c r="B85" s="340" t="s">
        <v>206</v>
      </c>
      <c r="C85" s="341"/>
      <c r="D85" s="341"/>
      <c r="E85" s="341"/>
      <c r="F85" s="342"/>
      <c r="G85" s="330">
        <f>SUM(G84,G71)</f>
        <v>200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E1_ZB!E32</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197</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98" customHeight="1" x14ac:dyDescent="0.25">
      <c r="A98" s="420"/>
      <c r="B98" s="390" t="s">
        <v>444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6.5" customHeight="1" x14ac:dyDescent="0.25">
      <c r="A100" s="420"/>
      <c r="B100" s="390" t="s">
        <v>424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95.25" customHeight="1" x14ac:dyDescent="0.25">
      <c r="A102" s="420"/>
      <c r="B102" s="390" t="s">
        <v>425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0oIhzZOMBfx7wV8wbmd1FhuTKdlEdE/bPFlYo26h5BnLozpDN0PWX6c+INAn22kz+7VPR+1YX0Im5xLryVFrbg==" saltValue="yi2oftciea8V1YB50kF73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55514592-9A8C-4C4C-92FA-F559F80AEE70}"/>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E1_ZB!B34</f>
        <v>Moduł E1/5</v>
      </c>
      <c r="D3" s="304"/>
      <c r="E3" s="304"/>
      <c r="F3" s="269"/>
      <c r="G3" s="3"/>
      <c r="H3" s="3"/>
      <c r="I3" s="3"/>
      <c r="J3" s="3"/>
      <c r="K3" s="3"/>
      <c r="L3" s="4"/>
      <c r="M3" s="4"/>
      <c r="N3" s="4"/>
      <c r="O3" s="4"/>
      <c r="P3" s="4"/>
      <c r="Q3" s="4"/>
    </row>
    <row r="4" spans="1:19" s="175" customFormat="1" ht="39.75" customHeight="1" thickBot="1" x14ac:dyDescent="0.3">
      <c r="A4" s="286" t="s">
        <v>93</v>
      </c>
      <c r="B4" s="286"/>
      <c r="C4" s="294" t="str">
        <f>E1_ZB!C34</f>
        <v>Rozwój osobisty i kompetencje interpersonalne</v>
      </c>
      <c r="D4" s="295"/>
      <c r="E4" s="295"/>
      <c r="F4" s="295"/>
      <c r="G4" s="295"/>
      <c r="H4" s="295"/>
      <c r="I4" s="295"/>
      <c r="J4" s="296"/>
      <c r="K4" s="299" t="s">
        <v>94</v>
      </c>
      <c r="L4" s="299"/>
      <c r="M4" s="185">
        <f>E1_ZB!D34</f>
        <v>4</v>
      </c>
      <c r="N4" s="297" t="s">
        <v>95</v>
      </c>
      <c r="O4" s="298"/>
      <c r="P4" s="291" t="str">
        <f>E1_ZB!F34</f>
        <v>mgr S. Świergiel</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346</v>
      </c>
      <c r="H6" s="180" t="s">
        <v>99</v>
      </c>
      <c r="I6" s="40">
        <v>3</v>
      </c>
      <c r="J6" s="7" t="s">
        <v>291</v>
      </c>
      <c r="K6" s="287" t="s">
        <v>100</v>
      </c>
      <c r="L6" s="287"/>
      <c r="M6" s="288" t="s">
        <v>101</v>
      </c>
      <c r="N6" s="288"/>
      <c r="O6" s="185" t="s">
        <v>102</v>
      </c>
      <c r="P6" s="289" t="s">
        <v>103</v>
      </c>
      <c r="Q6" s="290"/>
      <c r="R6" s="185">
        <f>E1_ZB!G34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447</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497</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44" customHeight="1" thickBot="1" x14ac:dyDescent="0.3">
      <c r="A22" s="279" t="s">
        <v>796</v>
      </c>
      <c r="B22" s="280"/>
      <c r="C22" s="280"/>
      <c r="D22" s="280"/>
      <c r="E22" s="280"/>
      <c r="F22" s="280" t="s">
        <v>797</v>
      </c>
      <c r="G22" s="280"/>
      <c r="H22" s="280"/>
      <c r="I22" s="280"/>
      <c r="J22" s="280"/>
      <c r="K22" s="280"/>
      <c r="L22" s="280" t="s">
        <v>798</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E1_ZB!B34</f>
        <v>Moduł E1/5</v>
      </c>
      <c r="C26" s="262"/>
      <c r="D26" s="33" t="str">
        <f>E1_ZB!B35</f>
        <v>Kurs 5.1.</v>
      </c>
      <c r="E26" s="106" t="str">
        <f>E1_ZB!B34</f>
        <v>Moduł E1/5</v>
      </c>
      <c r="F26" s="236" t="str">
        <f>E1_ZB!B36</f>
        <v>Kurs 5.2.</v>
      </c>
      <c r="G26" s="237"/>
      <c r="H26" s="263" t="str">
        <f>E1_ZB!B34</f>
        <v>Moduł E1/5</v>
      </c>
      <c r="I26" s="264"/>
      <c r="J26" s="34" t="str">
        <f>E1_ZB!B37</f>
        <v>Kurs 5.3.</v>
      </c>
      <c r="K26" s="213"/>
      <c r="L26" s="214"/>
      <c r="M26" s="213"/>
      <c r="N26" s="214"/>
      <c r="O26" s="215"/>
      <c r="P26" s="216"/>
      <c r="Q26" s="215"/>
      <c r="R26" s="217"/>
    </row>
    <row r="27" spans="1:19" s="107" customFormat="1" ht="59.25" customHeight="1" x14ac:dyDescent="0.25">
      <c r="A27" s="136" t="s">
        <v>111</v>
      </c>
      <c r="B27" s="458" t="str">
        <f>E1_ZB!C35</f>
        <v>Autoprezentacja - warsztat</v>
      </c>
      <c r="C27" s="459"/>
      <c r="D27" s="460"/>
      <c r="E27" s="461" t="str">
        <f>E1_ZB!C36</f>
        <v>Praca w zespole - warsztat</v>
      </c>
      <c r="F27" s="462"/>
      <c r="G27" s="463"/>
      <c r="H27" s="464" t="str">
        <f>E1_ZB!C37</f>
        <v>Etyka w biznesie - warsztat</v>
      </c>
      <c r="I27" s="465"/>
      <c r="J27" s="466"/>
      <c r="K27" s="467"/>
      <c r="L27" s="468"/>
      <c r="M27" s="468"/>
      <c r="N27" s="469"/>
      <c r="O27" s="470"/>
      <c r="P27" s="471"/>
      <c r="Q27" s="471"/>
      <c r="R27" s="472"/>
    </row>
    <row r="28" spans="1:19" s="107" customFormat="1" ht="30" customHeight="1" thickBot="1" x14ac:dyDescent="0.3">
      <c r="A28" s="39" t="s">
        <v>112</v>
      </c>
      <c r="B28" s="230">
        <f>E1_ZB!D35</f>
        <v>1</v>
      </c>
      <c r="C28" s="231"/>
      <c r="D28" s="232"/>
      <c r="E28" s="241">
        <f>E1_ZB!D36</f>
        <v>1</v>
      </c>
      <c r="F28" s="242"/>
      <c r="G28" s="243"/>
      <c r="H28" s="210">
        <f>E1_ZB!D37</f>
        <v>2</v>
      </c>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c r="M29" s="165"/>
      <c r="N29" s="166"/>
      <c r="O29" s="167"/>
      <c r="P29" s="168"/>
      <c r="Q29" s="169"/>
      <c r="R29" s="170"/>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s="107" customFormat="1" x14ac:dyDescent="0.25"/>
    <row r="36" spans="1:18" s="107" customFormat="1" x14ac:dyDescent="0.25"/>
    <row r="37" spans="1:18" s="107" customFormat="1" x14ac:dyDescent="0.25"/>
    <row r="38" spans="1:18" s="107" customFormat="1" x14ac:dyDescent="0.25"/>
    <row r="39" spans="1:18" s="107" customFormat="1" x14ac:dyDescent="0.25"/>
    <row r="40" spans="1:18" s="107" customFormat="1" x14ac:dyDescent="0.25"/>
    <row r="41" spans="1:18" s="107" customFormat="1" x14ac:dyDescent="0.25"/>
    <row r="42" spans="1:18" s="107" customFormat="1" x14ac:dyDescent="0.25"/>
    <row r="43" spans="1:18" s="107" customFormat="1" x14ac:dyDescent="0.25"/>
    <row r="44" spans="1:18" x14ac:dyDescent="0.25">
      <c r="A44" s="107"/>
      <c r="B44" s="107"/>
      <c r="C44" s="107"/>
      <c r="D44" s="107"/>
      <c r="E44" s="107"/>
      <c r="F44" s="107"/>
      <c r="G44" s="107"/>
      <c r="H44" s="107"/>
      <c r="I44" s="107"/>
      <c r="J44" s="107"/>
      <c r="K44" s="107"/>
      <c r="L44" s="107"/>
      <c r="M44" s="107"/>
      <c r="N44" s="107"/>
      <c r="O44" s="107"/>
      <c r="P44" s="107"/>
      <c r="Q44" s="107"/>
      <c r="R44" s="107"/>
    </row>
    <row r="45" spans="1:18" x14ac:dyDescent="0.25">
      <c r="A45" s="107"/>
      <c r="B45" s="107"/>
      <c r="C45" s="107"/>
      <c r="D45" s="107"/>
      <c r="E45" s="107"/>
      <c r="F45" s="107"/>
      <c r="G45" s="107"/>
      <c r="H45" s="107"/>
      <c r="I45" s="107"/>
      <c r="J45" s="107"/>
      <c r="K45" s="107"/>
      <c r="L45" s="107"/>
      <c r="M45" s="107"/>
      <c r="N45" s="107"/>
      <c r="O45" s="107"/>
      <c r="P45" s="107"/>
      <c r="Q45" s="107"/>
      <c r="R45" s="107"/>
    </row>
    <row r="46" spans="1:18" x14ac:dyDescent="0.25">
      <c r="A46" s="107"/>
      <c r="B46" s="107"/>
      <c r="C46" s="107"/>
      <c r="D46" s="107"/>
      <c r="E46" s="107"/>
      <c r="F46" s="107"/>
      <c r="G46" s="107"/>
      <c r="H46" s="107"/>
      <c r="I46" s="107"/>
      <c r="J46" s="107"/>
      <c r="K46" s="107"/>
      <c r="L46" s="107"/>
      <c r="M46" s="107"/>
      <c r="N46" s="107"/>
      <c r="O46" s="107"/>
      <c r="P46" s="107"/>
      <c r="Q46" s="107"/>
      <c r="R46" s="107"/>
    </row>
    <row r="47" spans="1:18" x14ac:dyDescent="0.25">
      <c r="A47" s="107"/>
      <c r="B47" s="107"/>
      <c r="C47" s="107"/>
      <c r="D47" s="107"/>
      <c r="E47" s="107"/>
      <c r="F47" s="107"/>
      <c r="G47" s="107"/>
      <c r="H47" s="107"/>
      <c r="I47" s="107"/>
      <c r="J47" s="107"/>
      <c r="K47" s="107"/>
      <c r="L47" s="107"/>
      <c r="M47" s="107"/>
      <c r="N47" s="107"/>
      <c r="O47" s="107"/>
      <c r="P47" s="107"/>
      <c r="Q47" s="107"/>
      <c r="R47" s="107"/>
    </row>
  </sheetData>
  <sheetProtection algorithmName="SHA-512" hashValue="ulw1XDnxuAW17wsrFbOLq8soLcglAMpleBQxqMvzHOyVUVuQI8kAEdvVRcZnt/32jNRyV/GlBHOGmYFA0fzdKw==" saltValue="6gntIMka+mSrRCMvH/8MZ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E1_ZB!B34</f>
        <v>Moduł E1/5</v>
      </c>
      <c r="B3" s="374"/>
      <c r="C3" s="374"/>
      <c r="D3" s="378" t="str">
        <f>E1_ZB!C34</f>
        <v>Rozwój osobisty i kompetencje interpersonalne</v>
      </c>
      <c r="E3" s="379"/>
      <c r="F3" s="379"/>
      <c r="G3" s="379"/>
      <c r="H3" s="379"/>
      <c r="I3" s="380"/>
      <c r="J3" s="3"/>
      <c r="K3" s="3"/>
      <c r="L3" s="4"/>
      <c r="M3" s="4"/>
      <c r="N3" s="4"/>
      <c r="O3" s="4"/>
      <c r="P3" s="4"/>
      <c r="Q3" s="4"/>
      <c r="R3" s="4"/>
    </row>
    <row r="4" spans="1:19" ht="18.75" thickBot="1" x14ac:dyDescent="0.3">
      <c r="A4" s="437" t="s">
        <v>110</v>
      </c>
      <c r="B4" s="437"/>
      <c r="C4" s="437"/>
      <c r="D4" s="375" t="str">
        <f>E1_ZB!B35</f>
        <v>Kurs 5.1.</v>
      </c>
      <c r="E4" s="376"/>
      <c r="F4" s="376"/>
      <c r="G4" s="376"/>
      <c r="H4" s="376"/>
      <c r="I4" s="377"/>
      <c r="J4" s="3"/>
      <c r="K4" s="3"/>
      <c r="L4" s="4"/>
      <c r="M4" s="4"/>
      <c r="N4" s="4"/>
      <c r="O4" s="4"/>
      <c r="P4" s="4"/>
      <c r="Q4" s="4"/>
      <c r="R4" s="4"/>
    </row>
    <row r="5" spans="1:19" ht="23.25" thickBot="1" x14ac:dyDescent="0.3">
      <c r="A5" s="438" t="s">
        <v>111</v>
      </c>
      <c r="B5" s="438"/>
      <c r="C5" s="438"/>
      <c r="D5" s="439" t="str">
        <f>E1_ZB!C35</f>
        <v>Autoprezentacja - warsztat</v>
      </c>
      <c r="E5" s="439"/>
      <c r="F5" s="439"/>
      <c r="G5" s="439"/>
      <c r="H5" s="439"/>
      <c r="I5" s="439"/>
      <c r="J5" s="439"/>
      <c r="K5" s="439"/>
      <c r="L5" s="440" t="s">
        <v>94</v>
      </c>
      <c r="M5" s="440"/>
      <c r="N5" s="44">
        <f>E1_ZB!D35</f>
        <v>1</v>
      </c>
      <c r="O5" s="440" t="s">
        <v>95</v>
      </c>
      <c r="P5" s="440"/>
      <c r="Q5" s="441" t="str">
        <f>E1_ZB!F34</f>
        <v>mgr S. Świergiel</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(5)'!G6</f>
        <v>II</v>
      </c>
      <c r="H7" s="184" t="s">
        <v>99</v>
      </c>
      <c r="I7" s="40">
        <f>'M (5)'!I6</f>
        <v>3</v>
      </c>
      <c r="J7" s="289" t="s">
        <v>384</v>
      </c>
      <c r="K7" s="290"/>
      <c r="L7" s="382" t="s">
        <v>100</v>
      </c>
      <c r="M7" s="383"/>
      <c r="N7" s="7" t="s">
        <v>101</v>
      </c>
      <c r="O7" s="449" t="s">
        <v>102</v>
      </c>
      <c r="P7" s="449"/>
      <c r="Q7" s="450" t="s">
        <v>103</v>
      </c>
      <c r="R7" s="450"/>
      <c r="S7" s="45">
        <f>E1_ZB!G35</f>
        <v>10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617</v>
      </c>
      <c r="C14" s="388"/>
      <c r="D14" s="388"/>
      <c r="E14" s="388"/>
      <c r="F14" s="388"/>
      <c r="G14" s="388"/>
      <c r="H14" s="388"/>
      <c r="I14" s="388"/>
      <c r="J14" s="388"/>
      <c r="K14" s="388"/>
      <c r="L14" s="388"/>
      <c r="M14" s="389"/>
      <c r="N14" s="355" t="s">
        <v>299</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618</v>
      </c>
      <c r="C19" s="316"/>
      <c r="D19" s="316"/>
      <c r="E19" s="316"/>
      <c r="F19" s="316"/>
      <c r="G19" s="316"/>
      <c r="H19" s="316"/>
      <c r="I19" s="316"/>
      <c r="J19" s="316"/>
      <c r="K19" s="316"/>
      <c r="L19" s="316"/>
      <c r="M19" s="317"/>
      <c r="N19" s="349" t="s">
        <v>299</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619</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303</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620</v>
      </c>
      <c r="C34" s="388"/>
      <c r="D34" s="388"/>
      <c r="E34" s="388"/>
      <c r="F34" s="388"/>
      <c r="G34" s="388"/>
      <c r="H34" s="388"/>
      <c r="I34" s="388"/>
      <c r="J34" s="388"/>
      <c r="K34" s="388"/>
      <c r="L34" s="388"/>
      <c r="M34" s="389"/>
      <c r="N34" s="355" t="s">
        <v>311</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621</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622</v>
      </c>
      <c r="C44" s="316"/>
      <c r="D44" s="316"/>
      <c r="E44" s="316"/>
      <c r="F44" s="316"/>
      <c r="G44" s="316"/>
      <c r="H44" s="316"/>
      <c r="I44" s="316"/>
      <c r="J44" s="316"/>
      <c r="K44" s="316"/>
      <c r="L44" s="316"/>
      <c r="M44" s="317"/>
      <c r="N44" s="349" t="s">
        <v>311</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314</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623</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327</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815</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624</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322</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326</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E1_ZB!G35</f>
        <v>10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10</v>
      </c>
      <c r="H72" s="331"/>
      <c r="I72" s="332"/>
      <c r="J72" s="367"/>
      <c r="K72" s="337"/>
      <c r="L72" s="312" t="s">
        <v>155</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164</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124</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8</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E1_ZB!H35</f>
        <v>15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E1_ZB!E35</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00.5" customHeight="1" x14ac:dyDescent="0.25">
      <c r="A98" s="420"/>
      <c r="B98" s="475" t="s">
        <v>876</v>
      </c>
      <c r="C98" s="475"/>
      <c r="D98" s="475"/>
      <c r="E98" s="475"/>
      <c r="F98" s="475"/>
      <c r="G98" s="475"/>
      <c r="H98" s="475"/>
      <c r="I98" s="475"/>
      <c r="J98" s="475"/>
      <c r="K98" s="475"/>
      <c r="L98" s="475"/>
      <c r="M98" s="475"/>
      <c r="N98" s="475"/>
      <c r="O98" s="475"/>
      <c r="P98" s="475"/>
      <c r="Q98" s="475"/>
      <c r="R98" s="475"/>
      <c r="S98" s="476"/>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475" t="s">
        <v>877</v>
      </c>
      <c r="C100" s="475"/>
      <c r="D100" s="475"/>
      <c r="E100" s="475"/>
      <c r="F100" s="475"/>
      <c r="G100" s="475"/>
      <c r="H100" s="475"/>
      <c r="I100" s="475"/>
      <c r="J100" s="475"/>
      <c r="K100" s="475"/>
      <c r="L100" s="475"/>
      <c r="M100" s="475"/>
      <c r="N100" s="475"/>
      <c r="O100" s="475"/>
      <c r="P100" s="475"/>
      <c r="Q100" s="475"/>
      <c r="R100" s="475"/>
      <c r="S100" s="476"/>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3.5" customHeight="1" x14ac:dyDescent="0.25">
      <c r="A102" s="420"/>
      <c r="B102" s="475" t="s">
        <v>878</v>
      </c>
      <c r="C102" s="475"/>
      <c r="D102" s="475"/>
      <c r="E102" s="475"/>
      <c r="F102" s="475"/>
      <c r="G102" s="475"/>
      <c r="H102" s="475"/>
      <c r="I102" s="475"/>
      <c r="J102" s="475"/>
      <c r="K102" s="475"/>
      <c r="L102" s="475"/>
      <c r="M102" s="475"/>
      <c r="N102" s="475"/>
      <c r="O102" s="475"/>
      <c r="P102" s="475"/>
      <c r="Q102" s="475"/>
      <c r="R102" s="475"/>
      <c r="S102" s="47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yRJ8UkaIc1BKbiYrTBzp4f8tghxQjeEW8C56ERemsrGF0MjYAUAZ69tdXieup0VeqTlnpUBO8wSPXYTwsI9E/g==" saltValue="3N7dXg+OpIhFP9OH1/iXM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B37A8334-8A37-4CEE-8652-880286E54CE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E1_ZB!B34</f>
        <v>Moduł E1/5</v>
      </c>
      <c r="B3" s="374"/>
      <c r="C3" s="374"/>
      <c r="D3" s="378" t="str">
        <f>E1_ZB!C34</f>
        <v>Rozwój osobisty i kompetencje interpersonalne</v>
      </c>
      <c r="E3" s="379"/>
      <c r="F3" s="379"/>
      <c r="G3" s="379"/>
      <c r="H3" s="379"/>
      <c r="I3" s="380"/>
      <c r="J3" s="3"/>
      <c r="K3" s="3"/>
      <c r="L3" s="4"/>
      <c r="M3" s="4"/>
      <c r="N3" s="4"/>
      <c r="O3" s="4"/>
      <c r="P3" s="4"/>
      <c r="Q3" s="4"/>
      <c r="R3" s="4"/>
    </row>
    <row r="4" spans="1:19" ht="18.75" thickBot="1" x14ac:dyDescent="0.3">
      <c r="A4" s="437" t="s">
        <v>110</v>
      </c>
      <c r="B4" s="437"/>
      <c r="C4" s="437"/>
      <c r="D4" s="375" t="str">
        <f>E1_ZB!B36</f>
        <v>Kurs 5.2.</v>
      </c>
      <c r="E4" s="376"/>
      <c r="F4" s="376"/>
      <c r="G4" s="376"/>
      <c r="H4" s="376"/>
      <c r="I4" s="377"/>
      <c r="J4" s="3"/>
      <c r="K4" s="3"/>
      <c r="L4" s="4"/>
      <c r="M4" s="4"/>
      <c r="N4" s="4"/>
      <c r="O4" s="4"/>
      <c r="P4" s="4"/>
      <c r="Q4" s="4"/>
      <c r="R4" s="4"/>
    </row>
    <row r="5" spans="1:19" ht="23.25" thickBot="1" x14ac:dyDescent="0.3">
      <c r="A5" s="438" t="s">
        <v>111</v>
      </c>
      <c r="B5" s="438"/>
      <c r="C5" s="438"/>
      <c r="D5" s="439" t="str">
        <f>E1_ZB!C36</f>
        <v>Praca w zespole - warsztat</v>
      </c>
      <c r="E5" s="439"/>
      <c r="F5" s="439"/>
      <c r="G5" s="439"/>
      <c r="H5" s="439"/>
      <c r="I5" s="439"/>
      <c r="J5" s="439"/>
      <c r="K5" s="439"/>
      <c r="L5" s="440" t="s">
        <v>94</v>
      </c>
      <c r="M5" s="440"/>
      <c r="N5" s="44">
        <f>E1_ZB!D36</f>
        <v>1</v>
      </c>
      <c r="O5" s="440" t="s">
        <v>95</v>
      </c>
      <c r="P5" s="440"/>
      <c r="Q5" s="441" t="str">
        <f>E1_ZB!F34</f>
        <v>mgr S. Świergiel</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(5)'!G6</f>
        <v>II</v>
      </c>
      <c r="H7" s="184" t="s">
        <v>99</v>
      </c>
      <c r="I7" s="40">
        <f>'M (5)'!I6</f>
        <v>3</v>
      </c>
      <c r="J7" s="289" t="s">
        <v>384</v>
      </c>
      <c r="K7" s="290"/>
      <c r="L7" s="382" t="s">
        <v>100</v>
      </c>
      <c r="M7" s="383"/>
      <c r="N7" s="7" t="s">
        <v>101</v>
      </c>
      <c r="O7" s="449" t="s">
        <v>102</v>
      </c>
      <c r="P7" s="449"/>
      <c r="Q7" s="450" t="s">
        <v>103</v>
      </c>
      <c r="R7" s="450"/>
      <c r="S7" s="45">
        <f>E1_ZB!G36</f>
        <v>10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816</v>
      </c>
      <c r="C14" s="388"/>
      <c r="D14" s="388"/>
      <c r="E14" s="388"/>
      <c r="F14" s="388"/>
      <c r="G14" s="388"/>
      <c r="H14" s="388"/>
      <c r="I14" s="388"/>
      <c r="J14" s="388"/>
      <c r="K14" s="388"/>
      <c r="L14" s="388"/>
      <c r="M14" s="389"/>
      <c r="N14" s="355" t="s">
        <v>299</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625</v>
      </c>
      <c r="C19" s="316"/>
      <c r="D19" s="316"/>
      <c r="E19" s="316"/>
      <c r="F19" s="316"/>
      <c r="G19" s="316"/>
      <c r="H19" s="316"/>
      <c r="I19" s="316"/>
      <c r="J19" s="316"/>
      <c r="K19" s="316"/>
      <c r="L19" s="316"/>
      <c r="M19" s="317"/>
      <c r="N19" s="349" t="s">
        <v>299</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626</v>
      </c>
      <c r="C24" s="316"/>
      <c r="D24" s="316"/>
      <c r="E24" s="316"/>
      <c r="F24" s="316"/>
      <c r="G24" s="316"/>
      <c r="H24" s="316"/>
      <c r="I24" s="316"/>
      <c r="J24" s="316"/>
      <c r="K24" s="316"/>
      <c r="L24" s="316"/>
      <c r="M24" s="317"/>
      <c r="N24" s="349" t="s">
        <v>299</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627</v>
      </c>
      <c r="C34" s="388"/>
      <c r="D34" s="388"/>
      <c r="E34" s="388"/>
      <c r="F34" s="388"/>
      <c r="G34" s="388"/>
      <c r="H34" s="388"/>
      <c r="I34" s="388"/>
      <c r="J34" s="388"/>
      <c r="K34" s="388"/>
      <c r="L34" s="388"/>
      <c r="M34" s="389"/>
      <c r="N34" s="355" t="s">
        <v>313</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628</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629</v>
      </c>
      <c r="C44" s="316"/>
      <c r="D44" s="316"/>
      <c r="E44" s="316"/>
      <c r="F44" s="316"/>
      <c r="G44" s="316"/>
      <c r="H44" s="316"/>
      <c r="I44" s="316"/>
      <c r="J44" s="316"/>
      <c r="K44" s="316"/>
      <c r="L44" s="316"/>
      <c r="M44" s="317"/>
      <c r="N44" s="349" t="s">
        <v>313</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316</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630</v>
      </c>
      <c r="C49" s="316"/>
      <c r="D49" s="316"/>
      <c r="E49" s="316"/>
      <c r="F49" s="316"/>
      <c r="G49" s="316"/>
      <c r="H49" s="316"/>
      <c r="I49" s="316"/>
      <c r="J49" s="316"/>
      <c r="K49" s="316"/>
      <c r="L49" s="316"/>
      <c r="M49" s="317"/>
      <c r="N49" s="349" t="s">
        <v>312</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t="s">
        <v>314</v>
      </c>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631</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332</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632</v>
      </c>
      <c r="C59" s="316"/>
      <c r="D59" s="316"/>
      <c r="E59" s="316"/>
      <c r="F59" s="316"/>
      <c r="G59" s="316"/>
      <c r="H59" s="316"/>
      <c r="I59" s="316"/>
      <c r="J59" s="316"/>
      <c r="K59" s="316"/>
      <c r="L59" s="316"/>
      <c r="M59" s="317"/>
      <c r="N59" s="349" t="s">
        <v>325</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328</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633</v>
      </c>
      <c r="C64" s="316"/>
      <c r="D64" s="316"/>
      <c r="E64" s="316"/>
      <c r="F64" s="316"/>
      <c r="G64" s="316"/>
      <c r="H64" s="316"/>
      <c r="I64" s="316"/>
      <c r="J64" s="316"/>
      <c r="K64" s="316"/>
      <c r="L64" s="316"/>
      <c r="M64" s="317"/>
      <c r="N64" s="349" t="s">
        <v>324</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322</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E1_ZB!G36</f>
        <v>10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165</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175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8</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E1_ZB!H36</f>
        <v>15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E1_ZB!E36</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09.5" customHeight="1" x14ac:dyDescent="0.25">
      <c r="A98" s="420"/>
      <c r="B98" s="390" t="s">
        <v>493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6" customHeight="1" x14ac:dyDescent="0.25">
      <c r="A100" s="420"/>
      <c r="B100" s="390" t="s">
        <v>494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4" customHeight="1" x14ac:dyDescent="0.25">
      <c r="A102" s="420"/>
      <c r="B102" s="390" t="s">
        <v>495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Xbob+jcFpFAHFbN7M+WwQSpbRmB2GU7vaaaYx+yBUy1rqHxSpSPCSSst9xi7VpoHSaRgvRg81MoL7Fe6Ek5hvA==" saltValue="Xayaho4aqldIqjanWvKv0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34190D50-8D9B-48FA-AB0F-96A894ACC26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E1_ZB!B34</f>
        <v>Moduł E1/5</v>
      </c>
      <c r="B3" s="374"/>
      <c r="C3" s="374"/>
      <c r="D3" s="378" t="str">
        <f>E1_ZB!C34</f>
        <v>Rozwój osobisty i kompetencje interpersonalne</v>
      </c>
      <c r="E3" s="379"/>
      <c r="F3" s="379"/>
      <c r="G3" s="379"/>
      <c r="H3" s="379"/>
      <c r="I3" s="380"/>
      <c r="J3" s="3"/>
      <c r="K3" s="3"/>
      <c r="L3" s="4"/>
      <c r="M3" s="4"/>
      <c r="N3" s="4"/>
      <c r="O3" s="4"/>
      <c r="P3" s="4"/>
      <c r="Q3" s="4"/>
      <c r="R3" s="4"/>
    </row>
    <row r="4" spans="1:19" ht="18.75" thickBot="1" x14ac:dyDescent="0.3">
      <c r="A4" s="437" t="s">
        <v>110</v>
      </c>
      <c r="B4" s="437"/>
      <c r="C4" s="437"/>
      <c r="D4" s="375" t="str">
        <f>E1_ZB!B37</f>
        <v>Kurs 5.3.</v>
      </c>
      <c r="E4" s="376"/>
      <c r="F4" s="376"/>
      <c r="G4" s="376"/>
      <c r="H4" s="376"/>
      <c r="I4" s="377"/>
      <c r="J4" s="3"/>
      <c r="K4" s="3"/>
      <c r="L4" s="4"/>
      <c r="M4" s="4"/>
      <c r="N4" s="4"/>
      <c r="O4" s="4"/>
      <c r="P4" s="4"/>
      <c r="Q4" s="4"/>
      <c r="R4" s="4"/>
    </row>
    <row r="5" spans="1:19" ht="23.25" thickBot="1" x14ac:dyDescent="0.3">
      <c r="A5" s="438" t="s">
        <v>111</v>
      </c>
      <c r="B5" s="438"/>
      <c r="C5" s="438"/>
      <c r="D5" s="439" t="str">
        <f>E1_ZB!C37</f>
        <v>Etyka w biznesie - warsztat</v>
      </c>
      <c r="E5" s="439"/>
      <c r="F5" s="439"/>
      <c r="G5" s="439"/>
      <c r="H5" s="439"/>
      <c r="I5" s="439"/>
      <c r="J5" s="439"/>
      <c r="K5" s="439"/>
      <c r="L5" s="440" t="s">
        <v>94</v>
      </c>
      <c r="M5" s="440"/>
      <c r="N5" s="44">
        <f>E1_ZB!D37</f>
        <v>2</v>
      </c>
      <c r="O5" s="440" t="s">
        <v>95</v>
      </c>
      <c r="P5" s="440"/>
      <c r="Q5" s="441" t="str">
        <f>E1_ZB!F34</f>
        <v>mgr S. Świergiel</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(5)'!G6</f>
        <v>II</v>
      </c>
      <c r="H7" s="184" t="s">
        <v>99</v>
      </c>
      <c r="I7" s="40">
        <f>'M (5)'!I6</f>
        <v>3</v>
      </c>
      <c r="J7" s="289" t="s">
        <v>384</v>
      </c>
      <c r="K7" s="290"/>
      <c r="L7" s="382" t="s">
        <v>100</v>
      </c>
      <c r="M7" s="383"/>
      <c r="N7" s="7" t="s">
        <v>101</v>
      </c>
      <c r="O7" s="449" t="s">
        <v>102</v>
      </c>
      <c r="P7" s="449"/>
      <c r="Q7" s="450" t="s">
        <v>103</v>
      </c>
      <c r="R7" s="450"/>
      <c r="S7" s="45">
        <f>E1_ZB!G37</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634</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305</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799</v>
      </c>
      <c r="C19" s="316"/>
      <c r="D19" s="316"/>
      <c r="E19" s="316"/>
      <c r="F19" s="316"/>
      <c r="G19" s="316"/>
      <c r="H19" s="316"/>
      <c r="I19" s="316"/>
      <c r="J19" s="316"/>
      <c r="K19" s="316"/>
      <c r="L19" s="316"/>
      <c r="M19" s="317"/>
      <c r="N19" s="349" t="s">
        <v>304</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305</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635</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314</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636</v>
      </c>
      <c r="C39" s="316"/>
      <c r="D39" s="316"/>
      <c r="E39" s="316"/>
      <c r="F39" s="316"/>
      <c r="G39" s="316"/>
      <c r="H39" s="316"/>
      <c r="I39" s="316"/>
      <c r="J39" s="316"/>
      <c r="K39" s="316"/>
      <c r="L39" s="316"/>
      <c r="M39" s="317"/>
      <c r="N39" s="349" t="s">
        <v>310</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637</v>
      </c>
      <c r="C54" s="388"/>
      <c r="D54" s="388"/>
      <c r="E54" s="388"/>
      <c r="F54" s="388"/>
      <c r="G54" s="388"/>
      <c r="H54" s="388"/>
      <c r="I54" s="388"/>
      <c r="J54" s="388"/>
      <c r="K54" s="388"/>
      <c r="L54" s="388"/>
      <c r="M54" s="389"/>
      <c r="N54" s="355" t="s">
        <v>326</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332</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E1_ZB!G37</f>
        <v>14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175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181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9</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3</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E1_ZB!H37</f>
        <v>36</v>
      </c>
      <c r="H84" s="344"/>
      <c r="I84" s="345"/>
      <c r="J84" s="367"/>
      <c r="K84" s="337"/>
      <c r="L84" s="312" t="s">
        <v>160</v>
      </c>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E1_ZB!E37</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159</v>
      </c>
      <c r="C90" s="408"/>
      <c r="D90" s="408"/>
      <c r="E90" s="409"/>
      <c r="F90" s="410">
        <v>20</v>
      </c>
      <c r="G90" s="411"/>
      <c r="H90" s="411"/>
      <c r="I90" s="412"/>
      <c r="J90" s="431"/>
      <c r="K90" s="435"/>
      <c r="L90" s="324" t="s">
        <v>293</v>
      </c>
      <c r="M90" s="325"/>
      <c r="N90" s="325"/>
      <c r="O90" s="325"/>
      <c r="P90" s="325"/>
      <c r="Q90" s="325"/>
      <c r="R90" s="325"/>
      <c r="S90" s="326"/>
    </row>
    <row r="91" spans="1:19" ht="15" customHeight="1" x14ac:dyDescent="0.25">
      <c r="A91" s="427"/>
      <c r="B91" s="407" t="s">
        <v>165</v>
      </c>
      <c r="C91" s="408"/>
      <c r="D91" s="408"/>
      <c r="E91" s="409"/>
      <c r="F91" s="410">
        <v>30</v>
      </c>
      <c r="G91" s="411"/>
      <c r="H91" s="411"/>
      <c r="I91" s="412"/>
      <c r="J91" s="431"/>
      <c r="K91" s="435"/>
      <c r="L91" s="324" t="s">
        <v>143</v>
      </c>
      <c r="M91" s="325"/>
      <c r="N91" s="325"/>
      <c r="O91" s="325"/>
      <c r="P91" s="325"/>
      <c r="Q91" s="325"/>
      <c r="R91" s="325"/>
      <c r="S91" s="326"/>
    </row>
    <row r="92" spans="1:19" ht="15" customHeight="1" x14ac:dyDescent="0.25">
      <c r="A92" s="427"/>
      <c r="B92" s="407" t="s">
        <v>342</v>
      </c>
      <c r="C92" s="408"/>
      <c r="D92" s="408"/>
      <c r="E92" s="409"/>
      <c r="F92" s="410">
        <v>30</v>
      </c>
      <c r="G92" s="411"/>
      <c r="H92" s="411"/>
      <c r="I92" s="412"/>
      <c r="J92" s="431"/>
      <c r="K92" s="435"/>
      <c r="L92" s="324" t="s">
        <v>294</v>
      </c>
      <c r="M92" s="325"/>
      <c r="N92" s="325"/>
      <c r="O92" s="325"/>
      <c r="P92" s="325"/>
      <c r="Q92" s="325"/>
      <c r="R92" s="325"/>
      <c r="S92" s="326"/>
    </row>
    <row r="93" spans="1:19" ht="15" customHeight="1" x14ac:dyDescent="0.25">
      <c r="A93" s="427"/>
      <c r="B93" s="407" t="s">
        <v>170</v>
      </c>
      <c r="C93" s="408"/>
      <c r="D93" s="408"/>
      <c r="E93" s="409"/>
      <c r="F93" s="410">
        <v>20</v>
      </c>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86.25" customHeight="1" x14ac:dyDescent="0.25">
      <c r="A98" s="420"/>
      <c r="B98" s="390" t="s">
        <v>496</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6.75" customHeight="1" x14ac:dyDescent="0.25">
      <c r="A100" s="420"/>
      <c r="B100" s="390" t="s">
        <v>405</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9.75" customHeight="1" x14ac:dyDescent="0.25">
      <c r="A102" s="420"/>
      <c r="B102" s="390" t="s">
        <v>406</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3QzYCun+zpJQexiMF04QfaRvljTPc2JW2ka3wqMZgLivo2sUqh7e3tkaE/p8QhQNoaeeqgqmIvKqrtd68s+njg==" saltValue="2f0NqPxgGaYyWkcvYRYAq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615382A7-E5AA-462A-803E-BC3F0AE625A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E1_ZB!B38</f>
        <v>Moduł E1/6</v>
      </c>
      <c r="D3" s="304"/>
      <c r="E3" s="304"/>
      <c r="F3" s="269"/>
      <c r="G3" s="3"/>
      <c r="H3" s="3"/>
      <c r="I3" s="3"/>
      <c r="J3" s="3"/>
      <c r="K3" s="3"/>
      <c r="L3" s="4"/>
      <c r="M3" s="4"/>
      <c r="N3" s="4"/>
      <c r="O3" s="4"/>
      <c r="P3" s="4"/>
      <c r="Q3" s="4"/>
    </row>
    <row r="4" spans="1:19" s="175" customFormat="1" ht="39.75" customHeight="1" thickBot="1" x14ac:dyDescent="0.3">
      <c r="A4" s="286" t="s">
        <v>93</v>
      </c>
      <c r="B4" s="286"/>
      <c r="C4" s="294" t="str">
        <f>E1_ZB!C38</f>
        <v>Ekonomia Stosowana</v>
      </c>
      <c r="D4" s="295"/>
      <c r="E4" s="295"/>
      <c r="F4" s="295"/>
      <c r="G4" s="295"/>
      <c r="H4" s="295"/>
      <c r="I4" s="295"/>
      <c r="J4" s="296"/>
      <c r="K4" s="299" t="s">
        <v>94</v>
      </c>
      <c r="L4" s="299"/>
      <c r="M4" s="185">
        <f>E1_ZB!D38</f>
        <v>18</v>
      </c>
      <c r="N4" s="297" t="s">
        <v>95</v>
      </c>
      <c r="O4" s="298"/>
      <c r="P4" s="291" t="str">
        <f>E1_ZB!F38</f>
        <v>dr D. Majewska-Bielecka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346</v>
      </c>
      <c r="H6" s="180" t="s">
        <v>99</v>
      </c>
      <c r="I6" s="40">
        <v>3</v>
      </c>
      <c r="J6" s="7" t="s">
        <v>291</v>
      </c>
      <c r="K6" s="287" t="s">
        <v>100</v>
      </c>
      <c r="L6" s="287"/>
      <c r="M6" s="288" t="s">
        <v>101</v>
      </c>
      <c r="N6" s="288"/>
      <c r="O6" s="185" t="s">
        <v>102</v>
      </c>
      <c r="P6" s="289" t="s">
        <v>103</v>
      </c>
      <c r="Q6" s="290"/>
      <c r="R6" s="185">
        <f>E1_ZB!G38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410</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411</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55.25" customHeight="1" thickBot="1" x14ac:dyDescent="0.3">
      <c r="A22" s="279" t="s">
        <v>819</v>
      </c>
      <c r="B22" s="280"/>
      <c r="C22" s="280"/>
      <c r="D22" s="280"/>
      <c r="E22" s="280"/>
      <c r="F22" s="280" t="s">
        <v>556</v>
      </c>
      <c r="G22" s="280"/>
      <c r="H22" s="280"/>
      <c r="I22" s="280"/>
      <c r="J22" s="280"/>
      <c r="K22" s="280"/>
      <c r="L22" s="280" t="s">
        <v>557</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E1_ZB!B38</f>
        <v>Moduł E1/6</v>
      </c>
      <c r="C26" s="262"/>
      <c r="D26" s="33" t="str">
        <f>E1_ZB!B39</f>
        <v>Kurs 6.1.</v>
      </c>
      <c r="E26" s="106" t="str">
        <f>E1_ZB!B38</f>
        <v>Moduł E1/6</v>
      </c>
      <c r="F26" s="236" t="str">
        <f>E1_ZB!B40</f>
        <v>Kurs 6.2.</v>
      </c>
      <c r="G26" s="237"/>
      <c r="H26" s="263" t="str">
        <f>E1_ZB!B38</f>
        <v>Moduł E1/6</v>
      </c>
      <c r="I26" s="264"/>
      <c r="J26" s="34" t="str">
        <f>E1_ZB!B41</f>
        <v>Kurs 6.3.</v>
      </c>
      <c r="K26" s="213"/>
      <c r="L26" s="214"/>
      <c r="M26" s="213"/>
      <c r="N26" s="214"/>
      <c r="O26" s="215"/>
      <c r="P26" s="216"/>
      <c r="Q26" s="215"/>
      <c r="R26" s="217"/>
    </row>
    <row r="27" spans="1:19" s="107" customFormat="1" ht="59.25" customHeight="1" x14ac:dyDescent="0.25">
      <c r="A27" s="136" t="s">
        <v>111</v>
      </c>
      <c r="B27" s="458" t="str">
        <f>E1_ZB!C39</f>
        <v>Makroekonomia</v>
      </c>
      <c r="C27" s="459"/>
      <c r="D27" s="460"/>
      <c r="E27" s="461" t="str">
        <f>E1_ZB!C40</f>
        <v>Mikroekonomia</v>
      </c>
      <c r="F27" s="462"/>
      <c r="G27" s="463"/>
      <c r="H27" s="464" t="str">
        <f>E1_ZB!C41</f>
        <v>Współczesna polityka ekonomiczna</v>
      </c>
      <c r="I27" s="465"/>
      <c r="J27" s="466"/>
      <c r="K27" s="467"/>
      <c r="L27" s="468"/>
      <c r="M27" s="468"/>
      <c r="N27" s="469"/>
      <c r="O27" s="470"/>
      <c r="P27" s="471"/>
      <c r="Q27" s="471"/>
      <c r="R27" s="472"/>
    </row>
    <row r="28" spans="1:19" s="107" customFormat="1" ht="30" customHeight="1" thickBot="1" x14ac:dyDescent="0.3">
      <c r="A28" s="39" t="s">
        <v>112</v>
      </c>
      <c r="B28" s="230">
        <f>E1_ZB!D39</f>
        <v>7</v>
      </c>
      <c r="C28" s="231"/>
      <c r="D28" s="232"/>
      <c r="E28" s="241">
        <f>E1_ZB!D40</f>
        <v>7</v>
      </c>
      <c r="F28" s="242"/>
      <c r="G28" s="243"/>
      <c r="H28" s="210">
        <f>E1_ZB!D41</f>
        <v>4</v>
      </c>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c r="M29" s="165"/>
      <c r="N29" s="166"/>
      <c r="O29" s="167"/>
      <c r="P29" s="168"/>
      <c r="Q29" s="169"/>
      <c r="R29" s="170"/>
    </row>
    <row r="30" spans="1:19" s="107" customFormat="1" x14ac:dyDescent="0.25"/>
    <row r="31" spans="1:19" s="107" customFormat="1" x14ac:dyDescent="0.25"/>
    <row r="32" spans="1:19" s="107" customFormat="1" x14ac:dyDescent="0.25"/>
    <row r="33" s="107" customFormat="1" x14ac:dyDescent="0.25"/>
    <row r="34" s="107" customFormat="1" x14ac:dyDescent="0.25"/>
    <row r="35" s="107" customFormat="1" x14ac:dyDescent="0.25"/>
    <row r="36" s="107" customFormat="1" x14ac:dyDescent="0.25"/>
    <row r="37" s="107" customFormat="1" x14ac:dyDescent="0.25"/>
    <row r="38" s="107" customFormat="1" x14ac:dyDescent="0.25"/>
    <row r="39" s="107" customFormat="1" x14ac:dyDescent="0.25"/>
    <row r="40" s="107" customFormat="1" x14ac:dyDescent="0.25"/>
    <row r="41" s="107" customFormat="1" x14ac:dyDescent="0.25"/>
    <row r="42" s="107" customFormat="1" x14ac:dyDescent="0.25"/>
    <row r="43" s="107" customFormat="1" x14ac:dyDescent="0.25"/>
    <row r="44" s="107" customFormat="1" x14ac:dyDescent="0.25"/>
    <row r="45" s="107" customFormat="1" x14ac:dyDescent="0.25"/>
    <row r="46" s="107" customFormat="1" x14ac:dyDescent="0.25"/>
    <row r="47" s="107" customFormat="1" x14ac:dyDescent="0.25"/>
    <row r="48" s="107" customFormat="1" x14ac:dyDescent="0.25"/>
    <row r="49" spans="1:18" s="107" customFormat="1" x14ac:dyDescent="0.25"/>
    <row r="50" spans="1:18" s="107" customFormat="1" x14ac:dyDescent="0.25"/>
    <row r="51" spans="1:18" x14ac:dyDescent="0.25">
      <c r="A51" s="107"/>
      <c r="B51" s="107"/>
      <c r="C51" s="107"/>
      <c r="D51" s="107"/>
      <c r="E51" s="107"/>
      <c r="F51" s="107"/>
      <c r="G51" s="107"/>
      <c r="H51" s="107"/>
      <c r="I51" s="107"/>
      <c r="J51" s="107"/>
      <c r="K51" s="107"/>
      <c r="L51" s="107"/>
      <c r="M51" s="107"/>
      <c r="N51" s="107"/>
      <c r="O51" s="107"/>
      <c r="P51" s="107"/>
      <c r="Q51" s="107"/>
      <c r="R51" s="107"/>
    </row>
    <row r="52" spans="1:18" x14ac:dyDescent="0.25">
      <c r="A52" s="107"/>
      <c r="B52" s="107"/>
      <c r="C52" s="107"/>
      <c r="D52" s="107"/>
      <c r="E52" s="107"/>
      <c r="F52" s="107"/>
      <c r="G52" s="107"/>
      <c r="H52" s="107"/>
      <c r="I52" s="107"/>
      <c r="J52" s="107"/>
      <c r="K52" s="107"/>
      <c r="L52" s="107"/>
      <c r="M52" s="107"/>
      <c r="N52" s="107"/>
      <c r="O52" s="107"/>
      <c r="P52" s="107"/>
      <c r="Q52" s="107"/>
      <c r="R52" s="107"/>
    </row>
    <row r="53" spans="1:18" x14ac:dyDescent="0.25">
      <c r="A53" s="107"/>
      <c r="B53" s="107"/>
      <c r="C53" s="107"/>
      <c r="D53" s="107"/>
      <c r="E53" s="107"/>
      <c r="F53" s="107"/>
      <c r="G53" s="107"/>
      <c r="H53" s="107"/>
      <c r="I53" s="107"/>
      <c r="J53" s="107"/>
      <c r="K53" s="107"/>
      <c r="L53" s="107"/>
      <c r="M53" s="107"/>
      <c r="N53" s="107"/>
      <c r="O53" s="107"/>
      <c r="P53" s="107"/>
      <c r="Q53" s="107"/>
      <c r="R53" s="107"/>
    </row>
    <row r="54" spans="1:18" x14ac:dyDescent="0.25">
      <c r="A54" s="107"/>
      <c r="B54" s="107"/>
      <c r="C54" s="107"/>
      <c r="D54" s="107"/>
      <c r="E54" s="107"/>
      <c r="F54" s="107"/>
      <c r="G54" s="107"/>
      <c r="H54" s="107"/>
      <c r="I54" s="107"/>
      <c r="J54" s="107"/>
      <c r="K54" s="107"/>
      <c r="L54" s="107"/>
      <c r="M54" s="107"/>
      <c r="N54" s="107"/>
      <c r="O54" s="107"/>
      <c r="P54" s="107"/>
      <c r="Q54" s="107"/>
      <c r="R54" s="107"/>
    </row>
  </sheetData>
  <sheetProtection algorithmName="SHA-512" hashValue="BczdThrcPqDuDqSiZYsJWd48W0/dVdrrAzJtYjm6+5DeCw+9eE7/b8eacKj0vYEF+0WuxQmQVyVWWj2RM/Bd4Q==" saltValue="j+a0mdBmEHjz1VxQWCIRM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E1_ZB!B38</f>
        <v>Moduł E1/6</v>
      </c>
      <c r="B3" s="374"/>
      <c r="C3" s="374"/>
      <c r="D3" s="378" t="str">
        <f>E1_ZB!C38</f>
        <v>Ekonomia Stosowana</v>
      </c>
      <c r="E3" s="379"/>
      <c r="F3" s="379"/>
      <c r="G3" s="379"/>
      <c r="H3" s="379"/>
      <c r="I3" s="380"/>
      <c r="J3" s="3"/>
      <c r="K3" s="3"/>
      <c r="L3" s="4"/>
      <c r="M3" s="4"/>
      <c r="N3" s="4"/>
      <c r="O3" s="4"/>
      <c r="P3" s="4"/>
      <c r="Q3" s="4"/>
      <c r="R3" s="4"/>
    </row>
    <row r="4" spans="1:19" ht="18.75" thickBot="1" x14ac:dyDescent="0.3">
      <c r="A4" s="437" t="s">
        <v>110</v>
      </c>
      <c r="B4" s="437"/>
      <c r="C4" s="437"/>
      <c r="D4" s="375" t="str">
        <f>E1_ZB!B39</f>
        <v>Kurs 6.1.</v>
      </c>
      <c r="E4" s="376"/>
      <c r="F4" s="376"/>
      <c r="G4" s="376"/>
      <c r="H4" s="376"/>
      <c r="I4" s="377"/>
      <c r="J4" s="3"/>
      <c r="K4" s="3"/>
      <c r="L4" s="4"/>
      <c r="M4" s="4"/>
      <c r="N4" s="4"/>
      <c r="O4" s="4"/>
      <c r="P4" s="4"/>
      <c r="Q4" s="4"/>
      <c r="R4" s="4"/>
    </row>
    <row r="5" spans="1:19" ht="23.25" thickBot="1" x14ac:dyDescent="0.3">
      <c r="A5" s="438" t="s">
        <v>111</v>
      </c>
      <c r="B5" s="438"/>
      <c r="C5" s="438"/>
      <c r="D5" s="439" t="str">
        <f>E1_ZB!C39</f>
        <v>Makroekonomia</v>
      </c>
      <c r="E5" s="439"/>
      <c r="F5" s="439"/>
      <c r="G5" s="439"/>
      <c r="H5" s="439"/>
      <c r="I5" s="439"/>
      <c r="J5" s="439"/>
      <c r="K5" s="439"/>
      <c r="L5" s="440" t="s">
        <v>94</v>
      </c>
      <c r="M5" s="440"/>
      <c r="N5" s="44">
        <f>E1_ZB!D39</f>
        <v>7</v>
      </c>
      <c r="O5" s="440" t="s">
        <v>95</v>
      </c>
      <c r="P5" s="440"/>
      <c r="Q5" s="441" t="str">
        <f>E1_ZB!F38</f>
        <v>dr D. Majewska-Bielecka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(6)'!G6</f>
        <v>II</v>
      </c>
      <c r="H7" s="184" t="s">
        <v>99</v>
      </c>
      <c r="I7" s="40">
        <f>'M (6)'!I6</f>
        <v>3</v>
      </c>
      <c r="J7" s="289" t="s">
        <v>384</v>
      </c>
      <c r="K7" s="290"/>
      <c r="L7" s="382" t="s">
        <v>100</v>
      </c>
      <c r="M7" s="383"/>
      <c r="N7" s="7" t="s">
        <v>101</v>
      </c>
      <c r="O7" s="449" t="s">
        <v>102</v>
      </c>
      <c r="P7" s="449"/>
      <c r="Q7" s="450" t="s">
        <v>103</v>
      </c>
      <c r="R7" s="450"/>
      <c r="S7" s="45">
        <f>E1_ZB!G39</f>
        <v>38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638</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639</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640</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641</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642</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643</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644</v>
      </c>
      <c r="C49" s="316"/>
      <c r="D49" s="316"/>
      <c r="E49" s="316"/>
      <c r="F49" s="316"/>
      <c r="G49" s="316"/>
      <c r="H49" s="316"/>
      <c r="I49" s="316"/>
      <c r="J49" s="316"/>
      <c r="K49" s="316"/>
      <c r="L49" s="316"/>
      <c r="M49" s="317"/>
      <c r="N49" s="349" t="s">
        <v>318</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t="s">
        <v>320</v>
      </c>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645</v>
      </c>
      <c r="C54" s="319"/>
      <c r="D54" s="319"/>
      <c r="E54" s="319"/>
      <c r="F54" s="319"/>
      <c r="G54" s="319"/>
      <c r="H54" s="319"/>
      <c r="I54" s="319"/>
      <c r="J54" s="319"/>
      <c r="K54" s="319"/>
      <c r="L54" s="319"/>
      <c r="M54" s="320"/>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646</v>
      </c>
      <c r="C59" s="316"/>
      <c r="D59" s="316"/>
      <c r="E59" s="316"/>
      <c r="F59" s="316"/>
      <c r="G59" s="316"/>
      <c r="H59" s="316"/>
      <c r="I59" s="316"/>
      <c r="J59" s="316"/>
      <c r="K59" s="316"/>
      <c r="L59" s="316"/>
      <c r="M59" s="317"/>
      <c r="N59" s="349" t="s">
        <v>327</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647</v>
      </c>
      <c r="C64" s="316"/>
      <c r="D64" s="316"/>
      <c r="E64" s="316"/>
      <c r="F64" s="316"/>
      <c r="G64" s="316"/>
      <c r="H64" s="316"/>
      <c r="I64" s="316"/>
      <c r="J64" s="316"/>
      <c r="K64" s="316"/>
      <c r="L64" s="316"/>
      <c r="M64" s="317"/>
      <c r="N64" s="349" t="s">
        <v>328</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E1_ZB!G39</f>
        <v>38</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10</v>
      </c>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4</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E1_ZB!H39</f>
        <v>137</v>
      </c>
      <c r="H84" s="344"/>
      <c r="I84" s="345"/>
      <c r="J84" s="367"/>
      <c r="K84" s="337"/>
      <c r="L84" s="312" t="s">
        <v>168</v>
      </c>
      <c r="M84" s="313"/>
      <c r="N84" s="313"/>
      <c r="O84" s="313"/>
      <c r="P84" s="313"/>
      <c r="Q84" s="313"/>
      <c r="R84" s="313"/>
      <c r="S84" s="314"/>
    </row>
    <row r="85" spans="1:19" ht="15" customHeight="1" x14ac:dyDescent="0.25">
      <c r="A85" s="339"/>
      <c r="B85" s="340" t="s">
        <v>206</v>
      </c>
      <c r="C85" s="341"/>
      <c r="D85" s="341"/>
      <c r="E85" s="341"/>
      <c r="F85" s="342"/>
      <c r="G85" s="330">
        <f>SUM(G84,G71)</f>
        <v>175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E1_ZB!E39</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80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20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37.25" customHeight="1" x14ac:dyDescent="0.25">
      <c r="A98" s="420"/>
      <c r="B98" s="390" t="s">
        <v>499</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500</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8.75" customHeight="1" x14ac:dyDescent="0.25">
      <c r="A102" s="420"/>
      <c r="B102" s="494" t="s">
        <v>501</v>
      </c>
      <c r="C102" s="494"/>
      <c r="D102" s="494"/>
      <c r="E102" s="494"/>
      <c r="F102" s="494"/>
      <c r="G102" s="494"/>
      <c r="H102" s="494"/>
      <c r="I102" s="494"/>
      <c r="J102" s="494"/>
      <c r="K102" s="494"/>
      <c r="L102" s="494"/>
      <c r="M102" s="494"/>
      <c r="N102" s="494"/>
      <c r="O102" s="494"/>
      <c r="P102" s="494"/>
      <c r="Q102" s="494"/>
      <c r="R102" s="494"/>
      <c r="S102" s="49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t38f/QgkQoYw9w8OkWaRUGlfpLqUesDc4l5UY0sgSs0+4kgsNypdQA6Fdx52A/yqPKIV4TKxYaLNp9gcEjQlJA==" saltValue="GAazBV4rvl7FlAwr+HCql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688668B2-03FE-4A17-80AB-0C199537665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E1_ZB!B38</f>
        <v>Moduł E1/6</v>
      </c>
      <c r="B3" s="374"/>
      <c r="C3" s="374"/>
      <c r="D3" s="378" t="str">
        <f>E1_ZB!C38</f>
        <v>Ekonomia Stosowana</v>
      </c>
      <c r="E3" s="379"/>
      <c r="F3" s="379"/>
      <c r="G3" s="379"/>
      <c r="H3" s="379"/>
      <c r="I3" s="380"/>
      <c r="J3" s="3"/>
      <c r="K3" s="3"/>
      <c r="L3" s="4"/>
      <c r="M3" s="4"/>
      <c r="N3" s="4"/>
      <c r="O3" s="4"/>
      <c r="P3" s="4"/>
      <c r="Q3" s="4"/>
      <c r="R3" s="4"/>
    </row>
    <row r="4" spans="1:19" ht="18.75" thickBot="1" x14ac:dyDescent="0.3">
      <c r="A4" s="437" t="s">
        <v>110</v>
      </c>
      <c r="B4" s="437"/>
      <c r="C4" s="437"/>
      <c r="D4" s="375" t="str">
        <f>E1_ZB!B40</f>
        <v>Kurs 6.2.</v>
      </c>
      <c r="E4" s="376"/>
      <c r="F4" s="376"/>
      <c r="G4" s="376"/>
      <c r="H4" s="376"/>
      <c r="I4" s="377"/>
      <c r="J4" s="3"/>
      <c r="K4" s="3"/>
      <c r="L4" s="4"/>
      <c r="M4" s="4"/>
      <c r="N4" s="4"/>
      <c r="O4" s="4"/>
      <c r="P4" s="4"/>
      <c r="Q4" s="4"/>
      <c r="R4" s="4"/>
    </row>
    <row r="5" spans="1:19" ht="23.25" thickBot="1" x14ac:dyDescent="0.3">
      <c r="A5" s="438" t="s">
        <v>111</v>
      </c>
      <c r="B5" s="438"/>
      <c r="C5" s="438"/>
      <c r="D5" s="439" t="str">
        <f>E1_ZB!C40</f>
        <v>Mikroekonomia</v>
      </c>
      <c r="E5" s="439"/>
      <c r="F5" s="439"/>
      <c r="G5" s="439"/>
      <c r="H5" s="439"/>
      <c r="I5" s="439"/>
      <c r="J5" s="439"/>
      <c r="K5" s="439"/>
      <c r="L5" s="440" t="s">
        <v>94</v>
      </c>
      <c r="M5" s="440"/>
      <c r="N5" s="44">
        <f>E1_ZB!D40</f>
        <v>7</v>
      </c>
      <c r="O5" s="440" t="s">
        <v>95</v>
      </c>
      <c r="P5" s="440"/>
      <c r="Q5" s="441" t="str">
        <f>E1_ZB!F38</f>
        <v>dr D. Majewska-Bielecka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(6)'!G6</f>
        <v>II</v>
      </c>
      <c r="H7" s="184" t="s">
        <v>99</v>
      </c>
      <c r="I7" s="40">
        <f>'M (6)'!I6</f>
        <v>3</v>
      </c>
      <c r="J7" s="289" t="s">
        <v>384</v>
      </c>
      <c r="K7" s="290"/>
      <c r="L7" s="382" t="s">
        <v>100</v>
      </c>
      <c r="M7" s="383"/>
      <c r="N7" s="7" t="s">
        <v>101</v>
      </c>
      <c r="O7" s="449" t="s">
        <v>102</v>
      </c>
      <c r="P7" s="449"/>
      <c r="Q7" s="450" t="s">
        <v>103</v>
      </c>
      <c r="R7" s="450"/>
      <c r="S7" s="45">
        <f>E1_ZB!G40</f>
        <v>38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817</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297</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639</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648</v>
      </c>
      <c r="C24" s="316"/>
      <c r="D24" s="316"/>
      <c r="E24" s="316"/>
      <c r="F24" s="316"/>
      <c r="G24" s="316"/>
      <c r="H24" s="316"/>
      <c r="I24" s="316"/>
      <c r="J24" s="316"/>
      <c r="K24" s="316"/>
      <c r="L24" s="316"/>
      <c r="M24" s="317"/>
      <c r="N24" s="349" t="s">
        <v>297</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298</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818</v>
      </c>
      <c r="C29" s="316"/>
      <c r="D29" s="316"/>
      <c r="E29" s="316"/>
      <c r="F29" s="316"/>
      <c r="G29" s="316"/>
      <c r="H29" s="316"/>
      <c r="I29" s="316"/>
      <c r="J29" s="316"/>
      <c r="K29" s="316"/>
      <c r="L29" s="316"/>
      <c r="M29" s="317"/>
      <c r="N29" s="349" t="s">
        <v>301</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649</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650</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651</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652</v>
      </c>
      <c r="C49" s="316"/>
      <c r="D49" s="316"/>
      <c r="E49" s="316"/>
      <c r="F49" s="316"/>
      <c r="G49" s="316"/>
      <c r="H49" s="316"/>
      <c r="I49" s="316"/>
      <c r="J49" s="316"/>
      <c r="K49" s="316"/>
      <c r="L49" s="316"/>
      <c r="M49" s="317"/>
      <c r="N49" s="349" t="s">
        <v>312</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t="s">
        <v>318</v>
      </c>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t="s">
        <v>320</v>
      </c>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653</v>
      </c>
      <c r="C54" s="319"/>
      <c r="D54" s="319"/>
      <c r="E54" s="319"/>
      <c r="F54" s="319"/>
      <c r="G54" s="319"/>
      <c r="H54" s="319"/>
      <c r="I54" s="319"/>
      <c r="J54" s="319"/>
      <c r="K54" s="319"/>
      <c r="L54" s="319"/>
      <c r="M54" s="320"/>
      <c r="N54" s="355" t="s">
        <v>330</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645</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654</v>
      </c>
      <c r="C64" s="316"/>
      <c r="D64" s="316"/>
      <c r="E64" s="316"/>
      <c r="F64" s="316"/>
      <c r="G64" s="316"/>
      <c r="H64" s="316"/>
      <c r="I64" s="316"/>
      <c r="J64" s="316"/>
      <c r="K64" s="316"/>
      <c r="L64" s="316"/>
      <c r="M64" s="317"/>
      <c r="N64" s="349" t="s">
        <v>327</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328</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329</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E1_ZB!G40</f>
        <v>38</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10</v>
      </c>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4</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E1_ZB!H40</f>
        <v>137</v>
      </c>
      <c r="H84" s="344"/>
      <c r="I84" s="345"/>
      <c r="J84" s="367"/>
      <c r="K84" s="337"/>
      <c r="L84" s="312" t="s">
        <v>168</v>
      </c>
      <c r="M84" s="313"/>
      <c r="N84" s="313"/>
      <c r="O84" s="313"/>
      <c r="P84" s="313"/>
      <c r="Q84" s="313"/>
      <c r="R84" s="313"/>
      <c r="S84" s="314"/>
    </row>
    <row r="85" spans="1:19" ht="15" customHeight="1" x14ac:dyDescent="0.25">
      <c r="A85" s="339"/>
      <c r="B85" s="340" t="s">
        <v>206</v>
      </c>
      <c r="C85" s="341"/>
      <c r="D85" s="341"/>
      <c r="E85" s="341"/>
      <c r="F85" s="342"/>
      <c r="G85" s="330">
        <f>SUM(G84,G71)</f>
        <v>175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E1_ZB!E40</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80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20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22.25" customHeight="1" x14ac:dyDescent="0.25">
      <c r="A98" s="420"/>
      <c r="B98" s="390" t="s">
        <v>502</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503</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7.75" customHeight="1" x14ac:dyDescent="0.25">
      <c r="A102" s="420"/>
      <c r="B102" s="390" t="s">
        <v>504</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CG+kTl1odTyX9gTBg+QPjzpqyI5QctY0x6ddRv9vak/kRdgFY1c2zzq1L50UfKFzoDQX6MoL6JagLpe3j3wq4w==" saltValue="cJ2q0W/iZQ7jemV/hbgc3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6DA8201B-CF78-4ADC-818F-5D03385C42F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E1_ZB!B38</f>
        <v>Moduł E1/6</v>
      </c>
      <c r="B3" s="374"/>
      <c r="C3" s="374"/>
      <c r="D3" s="378" t="str">
        <f>E1_ZB!C38</f>
        <v>Ekonomia Stosowana</v>
      </c>
      <c r="E3" s="379"/>
      <c r="F3" s="379"/>
      <c r="G3" s="379"/>
      <c r="H3" s="379"/>
      <c r="I3" s="380"/>
      <c r="J3" s="3"/>
      <c r="K3" s="3"/>
      <c r="L3" s="4"/>
      <c r="M3" s="4"/>
      <c r="N3" s="4"/>
      <c r="O3" s="4"/>
      <c r="P3" s="4"/>
      <c r="Q3" s="4"/>
      <c r="R3" s="4"/>
    </row>
    <row r="4" spans="1:19" ht="18.75" thickBot="1" x14ac:dyDescent="0.3">
      <c r="A4" s="437" t="s">
        <v>110</v>
      </c>
      <c r="B4" s="437"/>
      <c r="C4" s="437"/>
      <c r="D4" s="375" t="str">
        <f>E1_ZB!B41</f>
        <v>Kurs 6.3.</v>
      </c>
      <c r="E4" s="376"/>
      <c r="F4" s="376"/>
      <c r="G4" s="376"/>
      <c r="H4" s="376"/>
      <c r="I4" s="377"/>
      <c r="J4" s="3"/>
      <c r="K4" s="3"/>
      <c r="L4" s="4"/>
      <c r="M4" s="4"/>
      <c r="N4" s="4"/>
      <c r="O4" s="4"/>
      <c r="P4" s="4"/>
      <c r="Q4" s="4"/>
      <c r="R4" s="4"/>
    </row>
    <row r="5" spans="1:19" ht="23.25" thickBot="1" x14ac:dyDescent="0.3">
      <c r="A5" s="438" t="s">
        <v>111</v>
      </c>
      <c r="B5" s="438"/>
      <c r="C5" s="438"/>
      <c r="D5" s="439" t="str">
        <f>E1_ZB!C41</f>
        <v>Współczesna polityka ekonomiczna</v>
      </c>
      <c r="E5" s="439"/>
      <c r="F5" s="439"/>
      <c r="G5" s="439"/>
      <c r="H5" s="439"/>
      <c r="I5" s="439"/>
      <c r="J5" s="439"/>
      <c r="K5" s="439"/>
      <c r="L5" s="440" t="s">
        <v>94</v>
      </c>
      <c r="M5" s="440"/>
      <c r="N5" s="44">
        <f>E1_ZB!D41</f>
        <v>4</v>
      </c>
      <c r="O5" s="440" t="s">
        <v>95</v>
      </c>
      <c r="P5" s="440"/>
      <c r="Q5" s="441" t="str">
        <f>E1_ZB!F38</f>
        <v>dr D. Majewska-Bielecka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(6)'!G6</f>
        <v>II</v>
      </c>
      <c r="H7" s="184" t="s">
        <v>99</v>
      </c>
      <c r="I7" s="40">
        <f>'M (6)'!I6</f>
        <v>3</v>
      </c>
      <c r="J7" s="289" t="s">
        <v>384</v>
      </c>
      <c r="K7" s="290"/>
      <c r="L7" s="382" t="s">
        <v>100</v>
      </c>
      <c r="M7" s="383"/>
      <c r="N7" s="7" t="s">
        <v>101</v>
      </c>
      <c r="O7" s="449" t="s">
        <v>102</v>
      </c>
      <c r="P7" s="449"/>
      <c r="Q7" s="450" t="s">
        <v>103</v>
      </c>
      <c r="R7" s="450"/>
      <c r="S7" s="45">
        <f>E1_ZB!G41</f>
        <v>18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655</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656</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657</v>
      </c>
      <c r="C24" s="316"/>
      <c r="D24" s="316"/>
      <c r="E24" s="316"/>
      <c r="F24" s="316"/>
      <c r="G24" s="316"/>
      <c r="H24" s="316"/>
      <c r="I24" s="316"/>
      <c r="J24" s="316"/>
      <c r="K24" s="316"/>
      <c r="L24" s="316"/>
      <c r="M24" s="317"/>
      <c r="N24" s="349" t="s">
        <v>300</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658</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314</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659</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660</v>
      </c>
      <c r="C44" s="316"/>
      <c r="D44" s="316"/>
      <c r="E44" s="316"/>
      <c r="F44" s="316"/>
      <c r="G44" s="316"/>
      <c r="H44" s="316"/>
      <c r="I44" s="316"/>
      <c r="J44" s="316"/>
      <c r="K44" s="316"/>
      <c r="L44" s="316"/>
      <c r="M44" s="317"/>
      <c r="N44" s="349" t="s">
        <v>318</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320</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645</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661</v>
      </c>
      <c r="C59" s="316"/>
      <c r="D59" s="316"/>
      <c r="E59" s="316"/>
      <c r="F59" s="316"/>
      <c r="G59" s="316"/>
      <c r="H59" s="316"/>
      <c r="I59" s="316"/>
      <c r="J59" s="316"/>
      <c r="K59" s="316"/>
      <c r="L59" s="316"/>
      <c r="M59" s="317"/>
      <c r="N59" s="349" t="s">
        <v>327</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647</v>
      </c>
      <c r="C64" s="316"/>
      <c r="D64" s="316"/>
      <c r="E64" s="316"/>
      <c r="F64" s="316"/>
      <c r="G64" s="316"/>
      <c r="H64" s="316"/>
      <c r="I64" s="316"/>
      <c r="J64" s="316"/>
      <c r="K64" s="316"/>
      <c r="L64" s="316"/>
      <c r="M64" s="317"/>
      <c r="N64" s="349" t="s">
        <v>328</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E1_ZB!G41</f>
        <v>18</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18</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4</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4</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E1_ZB!H41</f>
        <v>82</v>
      </c>
      <c r="H84" s="344"/>
      <c r="I84" s="345"/>
      <c r="J84" s="367"/>
      <c r="K84" s="337"/>
      <c r="L84" s="312" t="s">
        <v>166</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E1_ZB!E41</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152</v>
      </c>
      <c r="C90" s="408"/>
      <c r="D90" s="408"/>
      <c r="E90" s="409"/>
      <c r="F90" s="410">
        <v>80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20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98.25" customHeight="1" x14ac:dyDescent="0.25">
      <c r="A98" s="420"/>
      <c r="B98" s="390" t="s">
        <v>505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506</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6.25" customHeight="1" x14ac:dyDescent="0.25">
      <c r="A102" s="420"/>
      <c r="B102" s="390" t="s">
        <v>507</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7dnJXHDV1C3IrD4rqCeqSIWIHaHIE2F6WkoGpvcqR9dBYL84cEuwIpf9gR9JDtVYM1njSDwMJS+hNy2v+AC5Bw==" saltValue="yeVGv3kHeKep4+wXVwhGZ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76718F6A-66E3-409B-9981-ABAC54FFDCC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E1_ZB!B42</f>
        <v>Moduł E1/7</v>
      </c>
      <c r="D3" s="304"/>
      <c r="E3" s="304"/>
      <c r="F3" s="269"/>
      <c r="G3" s="3"/>
      <c r="H3" s="3"/>
      <c r="I3" s="3"/>
      <c r="J3" s="3"/>
      <c r="K3" s="3"/>
      <c r="L3" s="4"/>
      <c r="M3" s="4"/>
      <c r="N3" s="4"/>
      <c r="O3" s="4"/>
      <c r="P3" s="4"/>
      <c r="Q3" s="4"/>
    </row>
    <row r="4" spans="1:19" s="175" customFormat="1" ht="39.75" customHeight="1" thickBot="1" x14ac:dyDescent="0.3">
      <c r="A4" s="286" t="s">
        <v>93</v>
      </c>
      <c r="B4" s="286"/>
      <c r="C4" s="294" t="str">
        <f>E1_ZB!C42</f>
        <v>Zarządzanie marketingowe</v>
      </c>
      <c r="D4" s="295"/>
      <c r="E4" s="295"/>
      <c r="F4" s="295"/>
      <c r="G4" s="295"/>
      <c r="H4" s="295"/>
      <c r="I4" s="295"/>
      <c r="J4" s="296"/>
      <c r="K4" s="299" t="s">
        <v>94</v>
      </c>
      <c r="L4" s="299"/>
      <c r="M4" s="185">
        <f>E1_ZB!D42</f>
        <v>10</v>
      </c>
      <c r="N4" s="297" t="s">
        <v>95</v>
      </c>
      <c r="O4" s="298"/>
      <c r="P4" s="291" t="str">
        <f>E1_ZB!F42</f>
        <v>dr J. Osuch</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346</v>
      </c>
      <c r="H6" s="180" t="s">
        <v>99</v>
      </c>
      <c r="I6" s="40">
        <v>3</v>
      </c>
      <c r="J6" s="7" t="s">
        <v>291</v>
      </c>
      <c r="K6" s="287" t="s">
        <v>100</v>
      </c>
      <c r="L6" s="287"/>
      <c r="M6" s="288" t="s">
        <v>101</v>
      </c>
      <c r="N6" s="288"/>
      <c r="O6" s="185" t="s">
        <v>102</v>
      </c>
      <c r="P6" s="289" t="s">
        <v>103</v>
      </c>
      <c r="Q6" s="290"/>
      <c r="R6" s="185">
        <f>E1_ZB!G42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403</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404</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508</v>
      </c>
      <c r="G21" s="255"/>
      <c r="H21" s="255"/>
      <c r="I21" s="255"/>
      <c r="J21" s="255"/>
      <c r="K21" s="257"/>
      <c r="L21" s="474" t="s">
        <v>509</v>
      </c>
      <c r="M21" s="255"/>
      <c r="N21" s="255"/>
      <c r="O21" s="255"/>
      <c r="P21" s="255"/>
      <c r="Q21" s="255"/>
      <c r="R21" s="256"/>
    </row>
    <row r="22" spans="1:19" ht="127.5" customHeight="1" thickBot="1" x14ac:dyDescent="0.3">
      <c r="A22" s="279" t="s">
        <v>558</v>
      </c>
      <c r="B22" s="280"/>
      <c r="C22" s="280"/>
      <c r="D22" s="280"/>
      <c r="E22" s="280"/>
      <c r="F22" s="280" t="s">
        <v>559</v>
      </c>
      <c r="G22" s="280"/>
      <c r="H22" s="280"/>
      <c r="I22" s="280"/>
      <c r="J22" s="280"/>
      <c r="K22" s="280"/>
      <c r="L22" s="280" t="s">
        <v>560</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E1_ZB!B42</f>
        <v>Moduł E1/7</v>
      </c>
      <c r="C26" s="262"/>
      <c r="D26" s="33" t="str">
        <f>E1_ZB!B43</f>
        <v>Kurs 7.1.</v>
      </c>
      <c r="E26" s="106" t="str">
        <f>E1_ZB!B42</f>
        <v>Moduł E1/7</v>
      </c>
      <c r="F26" s="236" t="str">
        <f>E1_ZB!B44</f>
        <v>Kurs 7.2.</v>
      </c>
      <c r="G26" s="237"/>
      <c r="H26" s="263"/>
      <c r="I26" s="264"/>
      <c r="J26" s="34"/>
      <c r="K26" s="213"/>
      <c r="L26" s="214"/>
      <c r="M26" s="213"/>
      <c r="N26" s="214"/>
      <c r="O26" s="215"/>
      <c r="P26" s="216"/>
      <c r="Q26" s="215"/>
      <c r="R26" s="217"/>
    </row>
    <row r="27" spans="1:19" s="107" customFormat="1" ht="59.25" customHeight="1" x14ac:dyDescent="0.25">
      <c r="A27" s="136" t="s">
        <v>111</v>
      </c>
      <c r="B27" s="458" t="str">
        <f>E1_ZB!C43</f>
        <v>Marketing</v>
      </c>
      <c r="C27" s="459"/>
      <c r="D27" s="460"/>
      <c r="E27" s="461" t="str">
        <f>E1_ZB!C44</f>
        <v>Badania rynkowe i marketingowe - warsztat</v>
      </c>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E1_ZB!D43</f>
        <v>5</v>
      </c>
      <c r="C28" s="231"/>
      <c r="D28" s="232"/>
      <c r="E28" s="241">
        <f>E1_ZB!D44</f>
        <v>5</v>
      </c>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c r="J29" s="162"/>
      <c r="K29" s="163"/>
      <c r="L29" s="164"/>
      <c r="M29" s="165"/>
      <c r="N29" s="166"/>
      <c r="O29" s="167"/>
      <c r="P29" s="168"/>
      <c r="Q29" s="169"/>
      <c r="R29" s="170"/>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x14ac:dyDescent="0.25">
      <c r="A35" s="107"/>
      <c r="B35" s="107"/>
      <c r="C35" s="107"/>
      <c r="D35" s="107"/>
      <c r="E35" s="107"/>
      <c r="F35" s="107"/>
      <c r="G35" s="107"/>
      <c r="H35" s="107"/>
      <c r="I35" s="107"/>
      <c r="J35" s="107"/>
      <c r="K35" s="107"/>
      <c r="L35" s="107"/>
      <c r="M35" s="107"/>
      <c r="N35" s="107"/>
      <c r="O35" s="107"/>
      <c r="P35" s="107"/>
      <c r="Q35" s="107"/>
      <c r="R35" s="107"/>
    </row>
    <row r="36" spans="1:18" x14ac:dyDescent="0.25">
      <c r="A36" s="107"/>
      <c r="B36" s="107"/>
      <c r="C36" s="107"/>
      <c r="D36" s="107"/>
      <c r="E36" s="107"/>
      <c r="F36" s="107"/>
      <c r="G36" s="107"/>
      <c r="H36" s="107"/>
      <c r="I36" s="107"/>
      <c r="J36" s="107"/>
      <c r="K36" s="107"/>
      <c r="L36" s="107"/>
      <c r="M36" s="107"/>
      <c r="N36" s="107"/>
      <c r="O36" s="107"/>
      <c r="P36" s="107"/>
      <c r="Q36" s="107"/>
      <c r="R36" s="107"/>
    </row>
    <row r="37" spans="1:18" x14ac:dyDescent="0.25">
      <c r="A37" s="107"/>
      <c r="B37" s="107"/>
      <c r="C37" s="107"/>
      <c r="D37" s="107"/>
      <c r="E37" s="107"/>
      <c r="F37" s="107"/>
      <c r="G37" s="107"/>
      <c r="H37" s="107"/>
      <c r="I37" s="107"/>
      <c r="J37" s="107"/>
      <c r="K37" s="107"/>
      <c r="L37" s="107"/>
      <c r="M37" s="107"/>
      <c r="N37" s="107"/>
      <c r="O37" s="107"/>
      <c r="P37" s="107"/>
      <c r="Q37" s="107"/>
      <c r="R37" s="107"/>
    </row>
    <row r="38" spans="1:18" x14ac:dyDescent="0.25">
      <c r="A38" s="107"/>
      <c r="B38" s="107"/>
      <c r="C38" s="107"/>
      <c r="D38" s="107"/>
      <c r="E38" s="107"/>
      <c r="F38" s="107"/>
      <c r="G38" s="107"/>
      <c r="H38" s="107"/>
      <c r="I38" s="107"/>
      <c r="J38" s="107"/>
      <c r="K38" s="107"/>
      <c r="L38" s="107"/>
      <c r="M38" s="107"/>
      <c r="N38" s="107"/>
      <c r="O38" s="107"/>
      <c r="P38" s="107"/>
      <c r="Q38" s="107"/>
      <c r="R38" s="107"/>
    </row>
  </sheetData>
  <sheetProtection algorithmName="SHA-512" hashValue="29MOWHTy201Yawcb9nBkCGlg/aaGr0F1hW61BszscgA8hrxEsIt0cnZ9c3XxEwRDD1Ll+Z19krVwD9Ym6QMpvw==" saltValue="F2rtP2qSbzc/m34NqssSO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E1_ZB!B10</f>
        <v>Moduł E1/1</v>
      </c>
      <c r="B3" s="374"/>
      <c r="C3" s="374"/>
      <c r="D3" s="378" t="str">
        <f>E1_ZB!C10</f>
        <v>Biznes w działaniu</v>
      </c>
      <c r="E3" s="379"/>
      <c r="F3" s="379"/>
      <c r="G3" s="379"/>
      <c r="H3" s="379"/>
      <c r="I3" s="380"/>
      <c r="J3" s="3"/>
      <c r="K3" s="3"/>
      <c r="L3" s="4"/>
      <c r="M3" s="4"/>
      <c r="N3" s="4"/>
      <c r="O3" s="4"/>
      <c r="P3" s="4"/>
      <c r="Q3" s="4"/>
      <c r="R3" s="4"/>
    </row>
    <row r="4" spans="1:19" ht="18.75" thickBot="1" x14ac:dyDescent="0.3">
      <c r="A4" s="437" t="s">
        <v>110</v>
      </c>
      <c r="B4" s="437"/>
      <c r="C4" s="437"/>
      <c r="D4" s="375" t="str">
        <f>E1_ZB!B11</f>
        <v>Kurs 1.1.</v>
      </c>
      <c r="E4" s="376"/>
      <c r="F4" s="376"/>
      <c r="G4" s="376"/>
      <c r="H4" s="376"/>
      <c r="I4" s="377"/>
      <c r="J4" s="3"/>
      <c r="K4" s="3"/>
      <c r="L4" s="4"/>
      <c r="M4" s="4"/>
      <c r="N4" s="4"/>
      <c r="O4" s="4"/>
      <c r="P4" s="4"/>
      <c r="Q4" s="4"/>
      <c r="R4" s="4"/>
    </row>
    <row r="5" spans="1:19" ht="23.25" thickBot="1" x14ac:dyDescent="0.3">
      <c r="A5" s="438" t="s">
        <v>111</v>
      </c>
      <c r="B5" s="438"/>
      <c r="C5" s="438"/>
      <c r="D5" s="439" t="str">
        <f>E1_ZB!C11</f>
        <v>Projekt Przedsiębiorstwo - warsztat</v>
      </c>
      <c r="E5" s="439"/>
      <c r="F5" s="439"/>
      <c r="G5" s="439"/>
      <c r="H5" s="439"/>
      <c r="I5" s="439"/>
      <c r="J5" s="439"/>
      <c r="K5" s="439"/>
      <c r="L5" s="440" t="s">
        <v>94</v>
      </c>
      <c r="M5" s="440"/>
      <c r="N5" s="44">
        <f>E1_ZB!D11</f>
        <v>8</v>
      </c>
      <c r="O5" s="440" t="s">
        <v>95</v>
      </c>
      <c r="P5" s="440"/>
      <c r="Q5" s="441" t="str">
        <f>E1_ZB!F10</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(1)'!G6</f>
        <v>I</v>
      </c>
      <c r="H7" s="184" t="s">
        <v>99</v>
      </c>
      <c r="I7" s="40">
        <f>'M (1)'!I6</f>
        <v>1</v>
      </c>
      <c r="J7" s="289" t="s">
        <v>384</v>
      </c>
      <c r="K7" s="290"/>
      <c r="L7" s="382" t="s">
        <v>100</v>
      </c>
      <c r="M7" s="383"/>
      <c r="N7" s="7" t="s">
        <v>101</v>
      </c>
      <c r="O7" s="449" t="s">
        <v>102</v>
      </c>
      <c r="P7" s="449"/>
      <c r="Q7" s="450" t="s">
        <v>103</v>
      </c>
      <c r="R7" s="450"/>
      <c r="S7" s="45">
        <f>E1_ZB!G11</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48"/>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563</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298</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302</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564</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304</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565</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298</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302</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t="s">
        <v>301</v>
      </c>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566</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567</v>
      </c>
      <c r="C39" s="316"/>
      <c r="D39" s="316"/>
      <c r="E39" s="316"/>
      <c r="F39" s="316"/>
      <c r="G39" s="316"/>
      <c r="H39" s="316"/>
      <c r="I39" s="316"/>
      <c r="J39" s="316"/>
      <c r="K39" s="316"/>
      <c r="L39" s="316"/>
      <c r="M39" s="317"/>
      <c r="N39" s="349" t="s">
        <v>312</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314</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315</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318</v>
      </c>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t="s">
        <v>319</v>
      </c>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568</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327</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328</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t="s">
        <v>329</v>
      </c>
      <c r="O58" s="359"/>
      <c r="P58" s="359"/>
      <c r="Q58" s="359"/>
      <c r="R58" s="359"/>
      <c r="S58" s="360"/>
    </row>
    <row r="59" spans="1:19" ht="15" customHeight="1" x14ac:dyDescent="0.25">
      <c r="A59" s="339"/>
      <c r="B59" s="315" t="s">
        <v>569</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329</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330</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570</v>
      </c>
      <c r="C64" s="316"/>
      <c r="D64" s="316"/>
      <c r="E64" s="316"/>
      <c r="F64" s="316"/>
      <c r="G64" s="316"/>
      <c r="H64" s="316"/>
      <c r="I64" s="316"/>
      <c r="J64" s="316"/>
      <c r="K64" s="316"/>
      <c r="L64" s="316"/>
      <c r="M64" s="317"/>
      <c r="N64" s="349" t="s">
        <v>325</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326</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330</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E1_ZB!G11</f>
        <v>24</v>
      </c>
      <c r="H71" s="344"/>
      <c r="I71" s="345"/>
      <c r="J71" s="367"/>
      <c r="K71" s="336" t="s">
        <v>203</v>
      </c>
      <c r="L71" s="308" t="s">
        <v>456</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8</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178</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181</v>
      </c>
      <c r="M77" s="313"/>
      <c r="N77" s="313"/>
      <c r="O77" s="313"/>
      <c r="P77" s="313"/>
      <c r="Q77" s="313"/>
      <c r="R77" s="313"/>
      <c r="S77" s="314"/>
    </row>
    <row r="78" spans="1:19" ht="15" customHeight="1" x14ac:dyDescent="0.25">
      <c r="A78" s="339"/>
      <c r="B78" s="346" t="s">
        <v>129</v>
      </c>
      <c r="C78" s="347"/>
      <c r="D78" s="347"/>
      <c r="E78" s="347"/>
      <c r="F78" s="348"/>
      <c r="G78" s="327">
        <v>12</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166</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168</v>
      </c>
      <c r="M83" s="313"/>
      <c r="N83" s="313"/>
      <c r="O83" s="313"/>
      <c r="P83" s="313"/>
      <c r="Q83" s="313"/>
      <c r="R83" s="313"/>
      <c r="S83" s="314"/>
    </row>
    <row r="84" spans="1:19" ht="15" customHeight="1" x14ac:dyDescent="0.25">
      <c r="A84" s="339"/>
      <c r="B84" s="305" t="s">
        <v>136</v>
      </c>
      <c r="C84" s="306"/>
      <c r="D84" s="306"/>
      <c r="E84" s="306"/>
      <c r="F84" s="307"/>
      <c r="G84" s="343">
        <f>E1_ZB!H11</f>
        <v>176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E1_ZB!E11</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455</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20" customHeight="1" x14ac:dyDescent="0.25">
      <c r="A98" s="420"/>
      <c r="B98" s="390" t="s">
        <v>448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449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8" customHeight="1" x14ac:dyDescent="0.25">
      <c r="A102" s="420"/>
      <c r="B102" s="390" t="s">
        <v>450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M3kPrlJHCK0ERT83T4B3CD5X7gRVln9C06+NvvCPmU3F9ElYCgp3BCy6vXC5fn69sAOTI+H5qFSWOcHEM18qkg==" saltValue="ISYS3vgwj6NmSEU7W1LHLA=="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C4D5385F-FFE2-45B9-9EAC-3A3C356171B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E1_ZB!B42</f>
        <v>Moduł E1/7</v>
      </c>
      <c r="B3" s="374"/>
      <c r="C3" s="374"/>
      <c r="D3" s="378" t="str">
        <f>E1_ZB!C42</f>
        <v>Zarządzanie marketingowe</v>
      </c>
      <c r="E3" s="379"/>
      <c r="F3" s="379"/>
      <c r="G3" s="379"/>
      <c r="H3" s="379"/>
      <c r="I3" s="380"/>
      <c r="J3" s="3"/>
      <c r="K3" s="3"/>
      <c r="L3" s="4"/>
      <c r="M3" s="4"/>
      <c r="N3" s="4"/>
      <c r="O3" s="4"/>
      <c r="P3" s="4"/>
      <c r="Q3" s="4"/>
      <c r="R3" s="4"/>
    </row>
    <row r="4" spans="1:19" ht="18.75" thickBot="1" x14ac:dyDescent="0.3">
      <c r="A4" s="437" t="s">
        <v>110</v>
      </c>
      <c r="B4" s="437"/>
      <c r="C4" s="437"/>
      <c r="D4" s="375" t="str">
        <f>E1_ZB!B43</f>
        <v>Kurs 7.1.</v>
      </c>
      <c r="E4" s="376"/>
      <c r="F4" s="376"/>
      <c r="G4" s="376"/>
      <c r="H4" s="376"/>
      <c r="I4" s="377"/>
      <c r="J4" s="3"/>
      <c r="K4" s="3"/>
      <c r="L4" s="4"/>
      <c r="M4" s="4"/>
      <c r="N4" s="4"/>
      <c r="O4" s="4"/>
      <c r="P4" s="4"/>
      <c r="Q4" s="4"/>
      <c r="R4" s="4"/>
    </row>
    <row r="5" spans="1:19" ht="23.25" thickBot="1" x14ac:dyDescent="0.3">
      <c r="A5" s="438" t="s">
        <v>111</v>
      </c>
      <c r="B5" s="438"/>
      <c r="C5" s="438"/>
      <c r="D5" s="439" t="str">
        <f>E1_ZB!C43</f>
        <v>Marketing</v>
      </c>
      <c r="E5" s="439"/>
      <c r="F5" s="439"/>
      <c r="G5" s="439"/>
      <c r="H5" s="439"/>
      <c r="I5" s="439"/>
      <c r="J5" s="439"/>
      <c r="K5" s="439"/>
      <c r="L5" s="440" t="s">
        <v>94</v>
      </c>
      <c r="M5" s="440"/>
      <c r="N5" s="44">
        <f>E1_ZB!D43</f>
        <v>5</v>
      </c>
      <c r="O5" s="440" t="s">
        <v>95</v>
      </c>
      <c r="P5" s="440"/>
      <c r="Q5" s="441" t="str">
        <f>E1_ZB!F42</f>
        <v>dr J. Osuch</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(7)'!G6</f>
        <v>II</v>
      </c>
      <c r="H7" s="184" t="s">
        <v>99</v>
      </c>
      <c r="I7" s="40">
        <f>'M (7)'!I6</f>
        <v>3</v>
      </c>
      <c r="J7" s="289" t="s">
        <v>384</v>
      </c>
      <c r="K7" s="290"/>
      <c r="L7" s="382" t="s">
        <v>100</v>
      </c>
      <c r="M7" s="383"/>
      <c r="N7" s="7" t="s">
        <v>101</v>
      </c>
      <c r="O7" s="449" t="s">
        <v>102</v>
      </c>
      <c r="P7" s="449"/>
      <c r="Q7" s="450" t="s">
        <v>103</v>
      </c>
      <c r="R7" s="450"/>
      <c r="S7" s="45">
        <f>E1_ZB!G43</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662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302</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663</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297</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302</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858</v>
      </c>
      <c r="C24" s="316"/>
      <c r="D24" s="316"/>
      <c r="E24" s="316"/>
      <c r="F24" s="316"/>
      <c r="G24" s="316"/>
      <c r="H24" s="316"/>
      <c r="I24" s="316"/>
      <c r="J24" s="316"/>
      <c r="K24" s="316"/>
      <c r="L24" s="316"/>
      <c r="M24" s="317"/>
      <c r="N24" s="349" t="s">
        <v>306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305</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862</v>
      </c>
      <c r="C29" s="316"/>
      <c r="D29" s="316"/>
      <c r="E29" s="316"/>
      <c r="F29" s="316"/>
      <c r="G29" s="316"/>
      <c r="H29" s="316"/>
      <c r="I29" s="316"/>
      <c r="J29" s="316"/>
      <c r="K29" s="316"/>
      <c r="L29" s="316"/>
      <c r="M29" s="317"/>
      <c r="N29" s="349" t="s">
        <v>296</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297</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664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859</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309</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310</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860</v>
      </c>
      <c r="C44" s="316"/>
      <c r="D44" s="316"/>
      <c r="E44" s="316"/>
      <c r="F44" s="316"/>
      <c r="G44" s="316"/>
      <c r="H44" s="316"/>
      <c r="I44" s="316"/>
      <c r="J44" s="316"/>
      <c r="K44" s="316"/>
      <c r="L44" s="316"/>
      <c r="M44" s="317"/>
      <c r="N44" s="349" t="s">
        <v>311</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314</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321</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861</v>
      </c>
      <c r="C49" s="316"/>
      <c r="D49" s="316"/>
      <c r="E49" s="316"/>
      <c r="F49" s="316"/>
      <c r="G49" s="316"/>
      <c r="H49" s="316"/>
      <c r="I49" s="316"/>
      <c r="J49" s="316"/>
      <c r="K49" s="316"/>
      <c r="L49" s="316"/>
      <c r="M49" s="317"/>
      <c r="N49" s="349" t="s">
        <v>308</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t="s">
        <v>310</v>
      </c>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t="s">
        <v>319</v>
      </c>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t="s">
        <v>318</v>
      </c>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665</v>
      </c>
      <c r="C54" s="319"/>
      <c r="D54" s="319"/>
      <c r="E54" s="319"/>
      <c r="F54" s="319"/>
      <c r="G54" s="319"/>
      <c r="H54" s="319"/>
      <c r="I54" s="319"/>
      <c r="J54" s="319"/>
      <c r="K54" s="319"/>
      <c r="L54" s="319"/>
      <c r="M54" s="320"/>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666</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667</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323</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E1_ZB!G43</f>
        <v>24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9</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2</v>
      </c>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169</v>
      </c>
      <c r="M77" s="313"/>
      <c r="N77" s="313"/>
      <c r="O77" s="313"/>
      <c r="P77" s="313"/>
      <c r="Q77" s="313"/>
      <c r="R77" s="313"/>
      <c r="S77" s="314"/>
    </row>
    <row r="78" spans="1:19" ht="15" customHeight="1" x14ac:dyDescent="0.25">
      <c r="A78" s="339"/>
      <c r="B78" s="346" t="s">
        <v>129</v>
      </c>
      <c r="C78" s="347"/>
      <c r="D78" s="347"/>
      <c r="E78" s="347"/>
      <c r="F78" s="348"/>
      <c r="G78" s="327">
        <v>5</v>
      </c>
      <c r="H78" s="328"/>
      <c r="I78" s="329"/>
      <c r="J78" s="367"/>
      <c r="K78" s="337"/>
      <c r="L78" s="312" t="s">
        <v>181</v>
      </c>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E1_ZB!H43</f>
        <v>101</v>
      </c>
      <c r="H84" s="344"/>
      <c r="I84" s="345"/>
      <c r="J84" s="367"/>
      <c r="K84" s="337"/>
      <c r="L84" s="312" t="s">
        <v>174</v>
      </c>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E1_ZB!E43</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162</v>
      </c>
      <c r="C90" s="408"/>
      <c r="D90" s="408"/>
      <c r="E90" s="409"/>
      <c r="F90" s="410">
        <v>40</v>
      </c>
      <c r="G90" s="411"/>
      <c r="H90" s="411"/>
      <c r="I90" s="412"/>
      <c r="J90" s="431"/>
      <c r="K90" s="435"/>
      <c r="L90" s="324" t="s">
        <v>293</v>
      </c>
      <c r="M90" s="325"/>
      <c r="N90" s="325"/>
      <c r="O90" s="325"/>
      <c r="P90" s="325"/>
      <c r="Q90" s="325"/>
      <c r="R90" s="325"/>
      <c r="S90" s="326"/>
    </row>
    <row r="91" spans="1:19" ht="15" customHeight="1" x14ac:dyDescent="0.25">
      <c r="A91" s="427"/>
      <c r="B91" s="407" t="s">
        <v>165</v>
      </c>
      <c r="C91" s="408"/>
      <c r="D91" s="408"/>
      <c r="E91" s="409"/>
      <c r="F91" s="410">
        <v>40</v>
      </c>
      <c r="G91" s="411"/>
      <c r="H91" s="411"/>
      <c r="I91" s="412"/>
      <c r="J91" s="431"/>
      <c r="K91" s="435"/>
      <c r="L91" s="324" t="s">
        <v>143</v>
      </c>
      <c r="M91" s="325"/>
      <c r="N91" s="325"/>
      <c r="O91" s="325"/>
      <c r="P91" s="325"/>
      <c r="Q91" s="325"/>
      <c r="R91" s="325"/>
      <c r="S91" s="326"/>
    </row>
    <row r="92" spans="1:19" ht="15" customHeight="1" x14ac:dyDescent="0.25">
      <c r="A92" s="427"/>
      <c r="B92" s="407" t="s">
        <v>159</v>
      </c>
      <c r="C92" s="408"/>
      <c r="D92" s="408"/>
      <c r="E92" s="409"/>
      <c r="F92" s="410">
        <v>20</v>
      </c>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47.75" customHeight="1" x14ac:dyDescent="0.25">
      <c r="A98" s="420"/>
      <c r="B98" s="390" t="s">
        <v>510</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511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5.5" customHeight="1" x14ac:dyDescent="0.25">
      <c r="A102" s="420"/>
      <c r="B102" s="390" t="s">
        <v>512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To2CCIa39Hc41bu/O2I1Zrq9wljDhZ2sbExH5W2BornMV+/JfyiqQNE1j5wiTM/gBhyXMKNsBlc3TNyuyO/j2w==" saltValue="Wg0C7MQ8QcdzPtQ+JRga/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D1F9E443-0FA2-4FEF-9EFD-19F495DB9D22}"/>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E1_ZB!B42</f>
        <v>Moduł E1/7</v>
      </c>
      <c r="B3" s="374"/>
      <c r="C3" s="374"/>
      <c r="D3" s="378" t="str">
        <f>E1_ZB!C42</f>
        <v>Zarządzanie marketingowe</v>
      </c>
      <c r="E3" s="379"/>
      <c r="F3" s="379"/>
      <c r="G3" s="379"/>
      <c r="H3" s="379"/>
      <c r="I3" s="380"/>
      <c r="J3" s="3"/>
      <c r="K3" s="3"/>
      <c r="L3" s="4"/>
      <c r="M3" s="4"/>
      <c r="N3" s="4"/>
      <c r="O3" s="4"/>
      <c r="P3" s="4"/>
      <c r="Q3" s="4"/>
      <c r="R3" s="4"/>
    </row>
    <row r="4" spans="1:19" ht="18.75" thickBot="1" x14ac:dyDescent="0.3">
      <c r="A4" s="437" t="s">
        <v>110</v>
      </c>
      <c r="B4" s="437"/>
      <c r="C4" s="437"/>
      <c r="D4" s="375" t="str">
        <f>E1_ZB!B44</f>
        <v>Kurs 7.2.</v>
      </c>
      <c r="E4" s="376"/>
      <c r="F4" s="376"/>
      <c r="G4" s="376"/>
      <c r="H4" s="376"/>
      <c r="I4" s="377"/>
      <c r="J4" s="3"/>
      <c r="K4" s="3"/>
      <c r="L4" s="4"/>
      <c r="M4" s="4"/>
      <c r="N4" s="4"/>
      <c r="O4" s="4"/>
      <c r="P4" s="4"/>
      <c r="Q4" s="4"/>
      <c r="R4" s="4"/>
    </row>
    <row r="5" spans="1:19" ht="23.25" thickBot="1" x14ac:dyDescent="0.3">
      <c r="A5" s="438" t="s">
        <v>111</v>
      </c>
      <c r="B5" s="438"/>
      <c r="C5" s="438"/>
      <c r="D5" s="439" t="str">
        <f>E1_ZB!C44</f>
        <v>Badania rynkowe i marketingowe - warsztat</v>
      </c>
      <c r="E5" s="439"/>
      <c r="F5" s="439"/>
      <c r="G5" s="439"/>
      <c r="H5" s="439"/>
      <c r="I5" s="439"/>
      <c r="J5" s="439"/>
      <c r="K5" s="439"/>
      <c r="L5" s="440" t="s">
        <v>94</v>
      </c>
      <c r="M5" s="440"/>
      <c r="N5" s="44">
        <f>E1_ZB!D44</f>
        <v>5</v>
      </c>
      <c r="O5" s="440" t="s">
        <v>95</v>
      </c>
      <c r="P5" s="440"/>
      <c r="Q5" s="441" t="str">
        <f>E1_ZB!F42</f>
        <v>dr J. Osuch</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(7)'!G6</f>
        <v>II</v>
      </c>
      <c r="H7" s="184" t="s">
        <v>99</v>
      </c>
      <c r="I7" s="40">
        <f>'M (7)'!I6</f>
        <v>3</v>
      </c>
      <c r="J7" s="289" t="s">
        <v>384</v>
      </c>
      <c r="K7" s="290"/>
      <c r="L7" s="382" t="s">
        <v>100</v>
      </c>
      <c r="M7" s="383"/>
      <c r="N7" s="7" t="s">
        <v>101</v>
      </c>
      <c r="O7" s="449" t="s">
        <v>102</v>
      </c>
      <c r="P7" s="449"/>
      <c r="Q7" s="450" t="s">
        <v>103</v>
      </c>
      <c r="R7" s="450"/>
      <c r="S7" s="45">
        <f>E1_ZB!G44</f>
        <v>20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863</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298</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668</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302</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669</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303</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670</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671</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315</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157</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672</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315</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316</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864</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327</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673</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674</v>
      </c>
      <c r="C64" s="316"/>
      <c r="D64" s="316"/>
      <c r="E64" s="316"/>
      <c r="F64" s="316"/>
      <c r="G64" s="316"/>
      <c r="H64" s="316"/>
      <c r="I64" s="316"/>
      <c r="J64" s="316"/>
      <c r="K64" s="316"/>
      <c r="L64" s="316"/>
      <c r="M64" s="317"/>
      <c r="N64" s="349" t="s">
        <v>322</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323</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328</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E1_ZB!G44</f>
        <v>20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8</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164</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178</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181</v>
      </c>
      <c r="M77" s="313"/>
      <c r="N77" s="313"/>
      <c r="O77" s="313"/>
      <c r="P77" s="313"/>
      <c r="Q77" s="313"/>
      <c r="R77" s="313"/>
      <c r="S77" s="314"/>
    </row>
    <row r="78" spans="1:19" ht="15" customHeight="1" x14ac:dyDescent="0.25">
      <c r="A78" s="339"/>
      <c r="B78" s="346" t="s">
        <v>129</v>
      </c>
      <c r="C78" s="347"/>
      <c r="D78" s="347"/>
      <c r="E78" s="347"/>
      <c r="F78" s="348"/>
      <c r="G78" s="327">
        <v>6</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E1_ZB!H44</f>
        <v>105</v>
      </c>
      <c r="H84" s="344"/>
      <c r="I84" s="345"/>
      <c r="J84" s="367"/>
      <c r="K84" s="337"/>
      <c r="L84" s="312" t="s">
        <v>177</v>
      </c>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E1_ZB!E44</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159</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62.75" customHeight="1" x14ac:dyDescent="0.25">
      <c r="A98" s="420"/>
      <c r="B98" s="390" t="s">
        <v>513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1.5" customHeight="1" x14ac:dyDescent="0.25">
      <c r="A100" s="420"/>
      <c r="B100" s="390" t="s">
        <v>514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9.5" customHeight="1" x14ac:dyDescent="0.25">
      <c r="A102" s="420"/>
      <c r="B102" s="390" t="s">
        <v>515</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9OMro3zSIEk05PulMWzbxfqhpGGqiKmoOJ6BcpPhO2W47Cj4enjFdKj0uacZt5yLkGU7Ih6Y1gH11liMdn3jA==" saltValue="GGcn7GiXrUrcnEv1KuGd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29D6DFDF-618D-4622-8181-7EE50FFE834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E1_ZB!B46</f>
        <v>Moduł E1/8</v>
      </c>
      <c r="D3" s="304"/>
      <c r="E3" s="304"/>
      <c r="F3" s="269"/>
      <c r="G3" s="3"/>
      <c r="H3" s="3"/>
      <c r="I3" s="3"/>
      <c r="J3" s="3"/>
      <c r="K3" s="3"/>
      <c r="L3" s="4"/>
      <c r="M3" s="4"/>
      <c r="N3" s="4"/>
      <c r="O3" s="4"/>
      <c r="P3" s="4"/>
      <c r="Q3" s="4"/>
    </row>
    <row r="4" spans="1:19" s="175" customFormat="1" ht="39.75" customHeight="1" thickBot="1" x14ac:dyDescent="0.3">
      <c r="A4" s="286" t="s">
        <v>93</v>
      </c>
      <c r="B4" s="286"/>
      <c r="C4" s="294" t="str">
        <f>E1_ZB!C46</f>
        <v>Finanse i rachunkowość</v>
      </c>
      <c r="D4" s="295"/>
      <c r="E4" s="295"/>
      <c r="F4" s="295"/>
      <c r="G4" s="295"/>
      <c r="H4" s="295"/>
      <c r="I4" s="295"/>
      <c r="J4" s="296"/>
      <c r="K4" s="299" t="s">
        <v>94</v>
      </c>
      <c r="L4" s="299"/>
      <c r="M4" s="185">
        <f>E1_ZB!D46</f>
        <v>18</v>
      </c>
      <c r="N4" s="297" t="s">
        <v>95</v>
      </c>
      <c r="O4" s="298"/>
      <c r="P4" s="291" t="str">
        <f>E1_ZB!F46</f>
        <v>dr D. Majewska-Bielecka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346</v>
      </c>
      <c r="H6" s="180" t="s">
        <v>99</v>
      </c>
      <c r="I6" s="40">
        <v>4</v>
      </c>
      <c r="J6" s="7" t="s">
        <v>291</v>
      </c>
      <c r="K6" s="287" t="s">
        <v>100</v>
      </c>
      <c r="L6" s="287"/>
      <c r="M6" s="288" t="s">
        <v>101</v>
      </c>
      <c r="N6" s="288"/>
      <c r="O6" s="185" t="s">
        <v>102</v>
      </c>
      <c r="P6" s="289" t="s">
        <v>103</v>
      </c>
      <c r="Q6" s="290"/>
      <c r="R6" s="185">
        <f>E1_ZB!G46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432</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517</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85.25" customHeight="1" thickBot="1" x14ac:dyDescent="0.3">
      <c r="A22" s="279" t="s">
        <v>516</v>
      </c>
      <c r="B22" s="280"/>
      <c r="C22" s="280"/>
      <c r="D22" s="280"/>
      <c r="E22" s="280"/>
      <c r="F22" s="280" t="s">
        <v>433</v>
      </c>
      <c r="G22" s="280"/>
      <c r="H22" s="280"/>
      <c r="I22" s="280"/>
      <c r="J22" s="280"/>
      <c r="K22" s="280"/>
      <c r="L22" s="280" t="s">
        <v>434</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E1_ZB!B46</f>
        <v>Moduł E1/8</v>
      </c>
      <c r="C26" s="262"/>
      <c r="D26" s="33" t="str">
        <f>E1_ZB!B47</f>
        <v>Kurs 8.1.</v>
      </c>
      <c r="E26" s="106" t="str">
        <f>E1_ZB!B46</f>
        <v>Moduł E1/8</v>
      </c>
      <c r="F26" s="236" t="str">
        <f>E1_ZB!B48</f>
        <v>Kurs 8.2.</v>
      </c>
      <c r="G26" s="237"/>
      <c r="H26" s="263" t="str">
        <f>E1_ZB!B46</f>
        <v>Moduł E1/8</v>
      </c>
      <c r="I26" s="264"/>
      <c r="J26" s="34" t="str">
        <f>E1_ZB!B49</f>
        <v>Kurs 8.3.</v>
      </c>
      <c r="K26" s="213" t="str">
        <f>E1_ZB!B46</f>
        <v>Moduł E1/8</v>
      </c>
      <c r="L26" s="214"/>
      <c r="M26" s="213" t="str">
        <f>E1_ZB!B50</f>
        <v>Kurs 8.4.</v>
      </c>
      <c r="N26" s="214"/>
      <c r="O26" s="215"/>
      <c r="P26" s="216"/>
      <c r="Q26" s="215"/>
      <c r="R26" s="217"/>
    </row>
    <row r="27" spans="1:19" s="107" customFormat="1" ht="59.25" customHeight="1" x14ac:dyDescent="0.25">
      <c r="A27" s="136" t="s">
        <v>111</v>
      </c>
      <c r="B27" s="458" t="str">
        <f>E1_ZB!C47</f>
        <v>Rachunkowość</v>
      </c>
      <c r="C27" s="459"/>
      <c r="D27" s="460"/>
      <c r="E27" s="461" t="str">
        <f>E1_ZB!C48</f>
        <v>Finanse przedsiębiorstw</v>
      </c>
      <c r="F27" s="462"/>
      <c r="G27" s="463"/>
      <c r="H27" s="464" t="str">
        <f>E1_ZB!C49</f>
        <v xml:space="preserve">Analiza finansowa - warsztaty </v>
      </c>
      <c r="I27" s="465"/>
      <c r="J27" s="466"/>
      <c r="K27" s="467" t="str">
        <f>E1_ZB!C50</f>
        <v>Strategie podatkowe</v>
      </c>
      <c r="L27" s="468"/>
      <c r="M27" s="468"/>
      <c r="N27" s="469"/>
      <c r="O27" s="470"/>
      <c r="P27" s="471"/>
      <c r="Q27" s="471"/>
      <c r="R27" s="472"/>
    </row>
    <row r="28" spans="1:19" s="107" customFormat="1" ht="30" customHeight="1" thickBot="1" x14ac:dyDescent="0.3">
      <c r="A28" s="39" t="s">
        <v>112</v>
      </c>
      <c r="B28" s="230">
        <f>E1_ZB!D47</f>
        <v>6</v>
      </c>
      <c r="C28" s="231"/>
      <c r="D28" s="232"/>
      <c r="E28" s="241">
        <f>E1_ZB!D48</f>
        <v>6</v>
      </c>
      <c r="F28" s="242"/>
      <c r="G28" s="243"/>
      <c r="H28" s="210">
        <f>E1_ZB!D49</f>
        <v>4</v>
      </c>
      <c r="I28" s="211"/>
      <c r="J28" s="212"/>
      <c r="K28" s="224">
        <f>E1_ZB!D50</f>
        <v>2</v>
      </c>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t="s">
        <v>467</v>
      </c>
      <c r="M29" s="165"/>
      <c r="N29" s="166"/>
      <c r="O29" s="167"/>
      <c r="P29" s="168"/>
      <c r="Q29" s="169"/>
      <c r="R29" s="170"/>
    </row>
    <row r="30" spans="1:19" x14ac:dyDescent="0.25">
      <c r="A30" s="107"/>
      <c r="B30" s="107"/>
      <c r="C30" s="107"/>
      <c r="D30" s="107"/>
      <c r="E30" s="107"/>
      <c r="F30" s="107"/>
      <c r="G30" s="107"/>
      <c r="H30" s="107"/>
      <c r="I30" s="107"/>
      <c r="J30" s="107"/>
      <c r="K30" s="107"/>
      <c r="L30" s="107"/>
      <c r="M30" s="107"/>
      <c r="N30" s="107"/>
      <c r="O30" s="107"/>
      <c r="P30" s="107"/>
      <c r="Q30" s="107"/>
      <c r="R30" s="107"/>
    </row>
    <row r="31" spans="1:19" x14ac:dyDescent="0.25">
      <c r="A31" s="107"/>
      <c r="B31" s="107"/>
      <c r="C31" s="107"/>
      <c r="D31" s="107"/>
      <c r="E31" s="107"/>
      <c r="F31" s="107"/>
      <c r="G31" s="107"/>
      <c r="H31" s="107"/>
      <c r="I31" s="107"/>
      <c r="J31" s="107"/>
      <c r="K31" s="107"/>
      <c r="L31" s="107"/>
      <c r="M31" s="107"/>
      <c r="N31" s="107"/>
      <c r="O31" s="107"/>
      <c r="P31" s="107"/>
      <c r="Q31" s="107"/>
      <c r="R31" s="107"/>
    </row>
  </sheetData>
  <sheetProtection algorithmName="SHA-512" hashValue="kF49z7SwU3LsW2GnNSysL1hdmeG2ADqul2rqHDrdeTz17sdG9W2WCmTY5beGkI0WPmY2ksUfe2FZN3USe9YYWQ==" saltValue="rgguxfh3EZos0wxQNkIbr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E1_ZB!B46</f>
        <v>Moduł E1/8</v>
      </c>
      <c r="B3" s="374"/>
      <c r="C3" s="374"/>
      <c r="D3" s="378" t="str">
        <f>E1_ZB!C46</f>
        <v>Finanse i rachunkowość</v>
      </c>
      <c r="E3" s="379"/>
      <c r="F3" s="379"/>
      <c r="G3" s="379"/>
      <c r="H3" s="379"/>
      <c r="I3" s="380"/>
      <c r="J3" s="3"/>
      <c r="K3" s="3"/>
      <c r="L3" s="4"/>
      <c r="M3" s="4"/>
      <c r="N3" s="4"/>
      <c r="O3" s="4"/>
      <c r="P3" s="4"/>
      <c r="Q3" s="4"/>
      <c r="R3" s="4"/>
    </row>
    <row r="4" spans="1:19" ht="18.75" thickBot="1" x14ac:dyDescent="0.3">
      <c r="A4" s="437" t="s">
        <v>110</v>
      </c>
      <c r="B4" s="437"/>
      <c r="C4" s="437"/>
      <c r="D4" s="375" t="str">
        <f>E1_ZB!B47</f>
        <v>Kurs 8.1.</v>
      </c>
      <c r="E4" s="376"/>
      <c r="F4" s="376"/>
      <c r="G4" s="376"/>
      <c r="H4" s="376"/>
      <c r="I4" s="377"/>
      <c r="J4" s="3"/>
      <c r="K4" s="3"/>
      <c r="L4" s="4"/>
      <c r="M4" s="4"/>
      <c r="N4" s="4"/>
      <c r="O4" s="4"/>
      <c r="P4" s="4"/>
      <c r="Q4" s="4"/>
      <c r="R4" s="4"/>
    </row>
    <row r="5" spans="1:19" ht="23.25" thickBot="1" x14ac:dyDescent="0.3">
      <c r="A5" s="438" t="s">
        <v>111</v>
      </c>
      <c r="B5" s="438"/>
      <c r="C5" s="438"/>
      <c r="D5" s="439" t="str">
        <f>E1_ZB!C47</f>
        <v>Rachunkowość</v>
      </c>
      <c r="E5" s="439"/>
      <c r="F5" s="439"/>
      <c r="G5" s="439"/>
      <c r="H5" s="439"/>
      <c r="I5" s="439"/>
      <c r="J5" s="439"/>
      <c r="K5" s="439"/>
      <c r="L5" s="440" t="s">
        <v>94</v>
      </c>
      <c r="M5" s="440"/>
      <c r="N5" s="44">
        <f>E1_ZB!D47</f>
        <v>6</v>
      </c>
      <c r="O5" s="440" t="s">
        <v>95</v>
      </c>
      <c r="P5" s="440"/>
      <c r="Q5" s="449" t="str">
        <f>E1_ZB!F46</f>
        <v>dr D. Majewska-Bielecka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(8)'!G6</f>
        <v>II</v>
      </c>
      <c r="H7" s="184" t="s">
        <v>99</v>
      </c>
      <c r="I7" s="40">
        <f>'M (8)'!I6</f>
        <v>4</v>
      </c>
      <c r="J7" s="289" t="s">
        <v>384</v>
      </c>
      <c r="K7" s="290"/>
      <c r="L7" s="382" t="s">
        <v>100</v>
      </c>
      <c r="M7" s="383"/>
      <c r="N7" s="7" t="s">
        <v>101</v>
      </c>
      <c r="O7" s="449" t="s">
        <v>102</v>
      </c>
      <c r="P7" s="449"/>
      <c r="Q7" s="450" t="s">
        <v>103</v>
      </c>
      <c r="R7" s="450"/>
      <c r="S7" s="45">
        <f>E1_ZB!G47</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675</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301</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676</v>
      </c>
      <c r="C19" s="316"/>
      <c r="D19" s="316"/>
      <c r="E19" s="316"/>
      <c r="F19" s="316"/>
      <c r="G19" s="316"/>
      <c r="H19" s="316"/>
      <c r="I19" s="316"/>
      <c r="J19" s="316"/>
      <c r="K19" s="316"/>
      <c r="L19" s="316"/>
      <c r="M19" s="317"/>
      <c r="N19" s="349" t="s">
        <v>303</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677</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678</v>
      </c>
      <c r="C39" s="316"/>
      <c r="D39" s="316"/>
      <c r="E39" s="316"/>
      <c r="F39" s="316"/>
      <c r="G39" s="316"/>
      <c r="H39" s="316"/>
      <c r="I39" s="316"/>
      <c r="J39" s="316"/>
      <c r="K39" s="316"/>
      <c r="L39" s="316"/>
      <c r="M39" s="317"/>
      <c r="N39" s="349" t="s">
        <v>310</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320</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679</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332</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E1_ZB!G47</f>
        <v>26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E1_ZB!H47</f>
        <v>124</v>
      </c>
      <c r="H84" s="344"/>
      <c r="I84" s="345"/>
      <c r="J84" s="367"/>
      <c r="K84" s="337"/>
      <c r="L84" s="312" t="s">
        <v>150</v>
      </c>
      <c r="M84" s="313"/>
      <c r="N84" s="313"/>
      <c r="O84" s="313"/>
      <c r="P84" s="313"/>
      <c r="Q84" s="313"/>
      <c r="R84" s="313"/>
      <c r="S84" s="314"/>
    </row>
    <row r="85" spans="1:19" ht="15" customHeight="1" x14ac:dyDescent="0.25">
      <c r="A85" s="339"/>
      <c r="B85" s="340" t="s">
        <v>206</v>
      </c>
      <c r="C85" s="341"/>
      <c r="D85" s="341"/>
      <c r="E85" s="341"/>
      <c r="F85" s="342"/>
      <c r="G85" s="330">
        <f>SUM(G84,G71)</f>
        <v>150</v>
      </c>
      <c r="H85" s="331"/>
      <c r="I85" s="332"/>
      <c r="J85" s="419"/>
      <c r="K85" s="338"/>
      <c r="L85" s="312" t="s">
        <v>168</v>
      </c>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E1_ZB!E47</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90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12.5" customHeight="1" x14ac:dyDescent="0.25">
      <c r="A98" s="420"/>
      <c r="B98" s="390" t="s">
        <v>518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519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3.75" customHeight="1" x14ac:dyDescent="0.25">
      <c r="A102" s="420"/>
      <c r="B102" s="390" t="s">
        <v>520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d5q3KI3+G1pVCaUOAzioQX3i2sm2hMn4y6jPop9QE+4whgRFA+OIjG+PRK3HYaPJK7WQ9EgCDabJkaN5g0znsg==" saltValue="CWlXVF0bXqZATfj0DCrmp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E69ACDCA-B4F1-4365-8FA4-3E47909158F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E1_ZB!B46</f>
        <v>Moduł E1/8</v>
      </c>
      <c r="B3" s="374"/>
      <c r="C3" s="374"/>
      <c r="D3" s="378" t="str">
        <f>E1_ZB!C46</f>
        <v>Finanse i rachunkowość</v>
      </c>
      <c r="E3" s="379"/>
      <c r="F3" s="379"/>
      <c r="G3" s="379"/>
      <c r="H3" s="379"/>
      <c r="I3" s="380"/>
      <c r="J3" s="3"/>
      <c r="K3" s="3"/>
      <c r="L3" s="4"/>
      <c r="M3" s="4"/>
      <c r="N3" s="4"/>
      <c r="O3" s="4"/>
      <c r="P3" s="4"/>
      <c r="Q3" s="4"/>
      <c r="R3" s="4"/>
    </row>
    <row r="4" spans="1:19" ht="18.75" thickBot="1" x14ac:dyDescent="0.3">
      <c r="A4" s="437" t="s">
        <v>110</v>
      </c>
      <c r="B4" s="437"/>
      <c r="C4" s="437"/>
      <c r="D4" s="375" t="str">
        <f>E1_ZB!B48</f>
        <v>Kurs 8.2.</v>
      </c>
      <c r="E4" s="376"/>
      <c r="F4" s="376"/>
      <c r="G4" s="376"/>
      <c r="H4" s="376"/>
      <c r="I4" s="377"/>
      <c r="J4" s="3"/>
      <c r="K4" s="3"/>
      <c r="L4" s="4"/>
      <c r="M4" s="4"/>
      <c r="N4" s="4"/>
      <c r="O4" s="4"/>
      <c r="P4" s="4"/>
      <c r="Q4" s="4"/>
      <c r="R4" s="4"/>
    </row>
    <row r="5" spans="1:19" ht="23.25" thickBot="1" x14ac:dyDescent="0.3">
      <c r="A5" s="438" t="s">
        <v>111</v>
      </c>
      <c r="B5" s="438"/>
      <c r="C5" s="438"/>
      <c r="D5" s="439" t="str">
        <f>E1_ZB!C48</f>
        <v>Finanse przedsiębiorstw</v>
      </c>
      <c r="E5" s="439"/>
      <c r="F5" s="439"/>
      <c r="G5" s="439"/>
      <c r="H5" s="439"/>
      <c r="I5" s="439"/>
      <c r="J5" s="439"/>
      <c r="K5" s="439"/>
      <c r="L5" s="440" t="s">
        <v>94</v>
      </c>
      <c r="M5" s="440"/>
      <c r="N5" s="44">
        <f>E1_ZB!D48</f>
        <v>6</v>
      </c>
      <c r="O5" s="440" t="s">
        <v>95</v>
      </c>
      <c r="P5" s="440"/>
      <c r="Q5" s="449" t="str">
        <f>E1_ZB!F46</f>
        <v>dr D. Majewska-Bielecka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(8)'!G6</f>
        <v>II</v>
      </c>
      <c r="H7" s="184" t="s">
        <v>99</v>
      </c>
      <c r="I7" s="40">
        <f>'M (8)'!I6</f>
        <v>4</v>
      </c>
      <c r="J7" s="289" t="s">
        <v>384</v>
      </c>
      <c r="K7" s="290"/>
      <c r="L7" s="382" t="s">
        <v>100</v>
      </c>
      <c r="M7" s="383"/>
      <c r="N7" s="7" t="s">
        <v>101</v>
      </c>
      <c r="O7" s="449" t="s">
        <v>102</v>
      </c>
      <c r="P7" s="449"/>
      <c r="Q7" s="450" t="s">
        <v>103</v>
      </c>
      <c r="R7" s="450"/>
      <c r="S7" s="45">
        <f>E1_ZB!G48</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820</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680</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301</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681</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298</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682</v>
      </c>
      <c r="C29" s="316"/>
      <c r="D29" s="316"/>
      <c r="E29" s="316"/>
      <c r="F29" s="316"/>
      <c r="G29" s="316"/>
      <c r="H29" s="316"/>
      <c r="I29" s="316"/>
      <c r="J29" s="316"/>
      <c r="K29" s="316"/>
      <c r="L29" s="316"/>
      <c r="M29" s="317"/>
      <c r="N29" s="349" t="s">
        <v>295</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298</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683</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320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684</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310</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320</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685</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310</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320</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686</v>
      </c>
      <c r="C49" s="316"/>
      <c r="D49" s="316"/>
      <c r="E49" s="316"/>
      <c r="F49" s="316"/>
      <c r="G49" s="316"/>
      <c r="H49" s="316"/>
      <c r="I49" s="316"/>
      <c r="J49" s="316"/>
      <c r="K49" s="316"/>
      <c r="L49" s="316"/>
      <c r="M49" s="317"/>
      <c r="N49" s="349" t="s">
        <v>309</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t="s">
        <v>310</v>
      </c>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t="s">
        <v>320</v>
      </c>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96" t="s">
        <v>477</v>
      </c>
      <c r="B54" s="315" t="s">
        <v>687</v>
      </c>
      <c r="C54" s="316"/>
      <c r="D54" s="316"/>
      <c r="E54" s="316"/>
      <c r="F54" s="316"/>
      <c r="G54" s="316"/>
      <c r="H54" s="316"/>
      <c r="I54" s="316"/>
      <c r="J54" s="316"/>
      <c r="K54" s="316"/>
      <c r="L54" s="316"/>
      <c r="M54" s="317"/>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327</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330</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577</v>
      </c>
      <c r="C59" s="316"/>
      <c r="D59" s="316"/>
      <c r="E59" s="316"/>
      <c r="F59" s="316"/>
      <c r="G59" s="316"/>
      <c r="H59" s="316"/>
      <c r="I59" s="316"/>
      <c r="J59" s="316"/>
      <c r="K59" s="316"/>
      <c r="L59" s="316"/>
      <c r="M59" s="317"/>
      <c r="N59" s="349" t="s">
        <v>322</v>
      </c>
      <c r="O59" s="350"/>
      <c r="P59" s="350"/>
      <c r="Q59" s="350"/>
      <c r="R59" s="350"/>
      <c r="S59" s="351"/>
    </row>
    <row r="60" spans="1:19" x14ac:dyDescent="0.25">
      <c r="A60" s="339"/>
      <c r="B60" s="318"/>
      <c r="C60" s="319"/>
      <c r="D60" s="319"/>
      <c r="E60" s="319"/>
      <c r="F60" s="319"/>
      <c r="G60" s="319"/>
      <c r="H60" s="319"/>
      <c r="I60" s="319"/>
      <c r="J60" s="319"/>
      <c r="K60" s="319"/>
      <c r="L60" s="319"/>
      <c r="M60" s="320"/>
      <c r="N60" s="352" t="s">
        <v>328</v>
      </c>
      <c r="O60" s="353"/>
      <c r="P60" s="353"/>
      <c r="Q60" s="353"/>
      <c r="R60" s="353"/>
      <c r="S60" s="354"/>
    </row>
    <row r="61" spans="1:19" x14ac:dyDescent="0.25">
      <c r="A61" s="339"/>
      <c r="B61" s="318"/>
      <c r="C61" s="319"/>
      <c r="D61" s="319"/>
      <c r="E61" s="319"/>
      <c r="F61" s="319"/>
      <c r="G61" s="319"/>
      <c r="H61" s="319"/>
      <c r="I61" s="319"/>
      <c r="J61" s="319"/>
      <c r="K61" s="319"/>
      <c r="L61" s="319"/>
      <c r="M61" s="320"/>
      <c r="N61" s="352" t="s">
        <v>329</v>
      </c>
      <c r="O61" s="353"/>
      <c r="P61" s="353"/>
      <c r="Q61" s="353"/>
      <c r="R61" s="353"/>
      <c r="S61" s="354"/>
    </row>
    <row r="62" spans="1:19" x14ac:dyDescent="0.25">
      <c r="A62" s="339"/>
      <c r="B62" s="318"/>
      <c r="C62" s="319"/>
      <c r="D62" s="319"/>
      <c r="E62" s="319"/>
      <c r="F62" s="319"/>
      <c r="G62" s="319"/>
      <c r="H62" s="319"/>
      <c r="I62" s="319"/>
      <c r="J62" s="319"/>
      <c r="K62" s="319"/>
      <c r="L62" s="319"/>
      <c r="M62" s="320"/>
      <c r="N62" s="352"/>
      <c r="O62" s="353"/>
      <c r="P62" s="353"/>
      <c r="Q62" s="353"/>
      <c r="R62" s="353"/>
      <c r="S62" s="354"/>
    </row>
    <row r="63" spans="1:19"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E1_ZB!G48</f>
        <v>26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168</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E1_ZB!H48</f>
        <v>124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E1_ZB!E48</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90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38" customHeight="1" x14ac:dyDescent="0.25">
      <c r="A98" s="420"/>
      <c r="B98" s="390" t="s">
        <v>521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522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4.5" customHeight="1" x14ac:dyDescent="0.25">
      <c r="A102" s="420"/>
      <c r="B102" s="390" t="s">
        <v>523</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Jrxa2c9a6NjUoVOeRbfLZazEzwAjHR7YXHDkc9b1WVijslXRt5TTkCjGf0HOcKhtE7X08mGm9/bcuIa0iryeNA==" saltValue="By91I0Y+7JgyNrQt29iGw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EA5B1A31-0B12-4A98-8788-A663C974FE0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E1_ZB!B46</f>
        <v>Moduł E1/8</v>
      </c>
      <c r="B3" s="374"/>
      <c r="C3" s="374"/>
      <c r="D3" s="378" t="str">
        <f>E1_ZB!C46</f>
        <v>Finanse i rachunkowość</v>
      </c>
      <c r="E3" s="379"/>
      <c r="F3" s="379"/>
      <c r="G3" s="379"/>
      <c r="H3" s="379"/>
      <c r="I3" s="380"/>
      <c r="J3" s="3"/>
      <c r="K3" s="3"/>
      <c r="L3" s="4"/>
      <c r="M3" s="4"/>
      <c r="N3" s="4"/>
      <c r="O3" s="4"/>
      <c r="P3" s="4"/>
      <c r="Q3" s="4"/>
      <c r="R3" s="4"/>
    </row>
    <row r="4" spans="1:19" ht="18.75" thickBot="1" x14ac:dyDescent="0.3">
      <c r="A4" s="437" t="s">
        <v>110</v>
      </c>
      <c r="B4" s="437"/>
      <c r="C4" s="437"/>
      <c r="D4" s="375" t="str">
        <f>E1_ZB!B49</f>
        <v>Kurs 8.3.</v>
      </c>
      <c r="E4" s="376"/>
      <c r="F4" s="376"/>
      <c r="G4" s="376"/>
      <c r="H4" s="376"/>
      <c r="I4" s="377"/>
      <c r="J4" s="3"/>
      <c r="K4" s="3"/>
      <c r="L4" s="4"/>
      <c r="M4" s="4"/>
      <c r="N4" s="4"/>
      <c r="O4" s="4"/>
      <c r="P4" s="4"/>
      <c r="Q4" s="4"/>
      <c r="R4" s="4"/>
    </row>
    <row r="5" spans="1:19" ht="23.25" thickBot="1" x14ac:dyDescent="0.3">
      <c r="A5" s="438" t="s">
        <v>111</v>
      </c>
      <c r="B5" s="438"/>
      <c r="C5" s="438"/>
      <c r="D5" s="439" t="str">
        <f>E1_ZB!C49</f>
        <v xml:space="preserve">Analiza finansowa - warsztaty </v>
      </c>
      <c r="E5" s="439"/>
      <c r="F5" s="439"/>
      <c r="G5" s="439"/>
      <c r="H5" s="439"/>
      <c r="I5" s="439"/>
      <c r="J5" s="439"/>
      <c r="K5" s="439"/>
      <c r="L5" s="440" t="s">
        <v>94</v>
      </c>
      <c r="M5" s="440"/>
      <c r="N5" s="44">
        <f>E1_ZB!D49</f>
        <v>4</v>
      </c>
      <c r="O5" s="440" t="s">
        <v>95</v>
      </c>
      <c r="P5" s="440"/>
      <c r="Q5" s="449" t="str">
        <f>E1_ZB!F46</f>
        <v>dr D. Majewska-Bielecka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(8)'!G6</f>
        <v>II</v>
      </c>
      <c r="H7" s="184" t="s">
        <v>99</v>
      </c>
      <c r="I7" s="40">
        <f>'M (8)'!I6</f>
        <v>4</v>
      </c>
      <c r="J7" s="289" t="s">
        <v>384</v>
      </c>
      <c r="K7" s="290"/>
      <c r="L7" s="382" t="s">
        <v>100</v>
      </c>
      <c r="M7" s="383"/>
      <c r="N7" s="7" t="s">
        <v>101</v>
      </c>
      <c r="O7" s="449" t="s">
        <v>102</v>
      </c>
      <c r="P7" s="449"/>
      <c r="Q7" s="450" t="s">
        <v>103</v>
      </c>
      <c r="R7" s="450"/>
      <c r="S7" s="45">
        <f>E1_ZB!G49</f>
        <v>24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688</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t="s">
        <v>296</v>
      </c>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t="s">
        <v>301</v>
      </c>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689</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477"/>
      <c r="D20" s="477"/>
      <c r="E20" s="477"/>
      <c r="F20" s="477"/>
      <c r="G20" s="477"/>
      <c r="H20" s="477"/>
      <c r="I20" s="477"/>
      <c r="J20" s="477"/>
      <c r="K20" s="477"/>
      <c r="L20" s="477"/>
      <c r="M20" s="320"/>
      <c r="N20" s="352" t="s">
        <v>297</v>
      </c>
      <c r="O20" s="353"/>
      <c r="P20" s="353"/>
      <c r="Q20" s="353"/>
      <c r="R20" s="353"/>
      <c r="S20" s="354"/>
    </row>
    <row r="21" spans="1:19" ht="15" customHeight="1" x14ac:dyDescent="0.25">
      <c r="A21" s="339"/>
      <c r="B21" s="318"/>
      <c r="C21" s="477"/>
      <c r="D21" s="477"/>
      <c r="E21" s="477"/>
      <c r="F21" s="477"/>
      <c r="G21" s="477"/>
      <c r="H21" s="477"/>
      <c r="I21" s="477"/>
      <c r="J21" s="477"/>
      <c r="K21" s="477"/>
      <c r="L21" s="477"/>
      <c r="M21" s="320"/>
      <c r="N21" s="352"/>
      <c r="O21" s="353"/>
      <c r="P21" s="353"/>
      <c r="Q21" s="353"/>
      <c r="R21" s="353"/>
      <c r="S21" s="354"/>
    </row>
    <row r="22" spans="1:19" ht="15" customHeight="1" x14ac:dyDescent="0.25">
      <c r="A22" s="339"/>
      <c r="B22" s="318"/>
      <c r="C22" s="477"/>
      <c r="D22" s="477"/>
      <c r="E22" s="477"/>
      <c r="F22" s="477"/>
      <c r="G22" s="477"/>
      <c r="H22" s="477"/>
      <c r="I22" s="477"/>
      <c r="J22" s="477"/>
      <c r="K22" s="477"/>
      <c r="L22" s="477"/>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690</v>
      </c>
      <c r="C24" s="316"/>
      <c r="D24" s="316"/>
      <c r="E24" s="316"/>
      <c r="F24" s="316"/>
      <c r="G24" s="316"/>
      <c r="H24" s="316"/>
      <c r="I24" s="316"/>
      <c r="J24" s="316"/>
      <c r="K24" s="316"/>
      <c r="L24" s="316"/>
      <c r="M24" s="317"/>
      <c r="N24" s="349" t="s">
        <v>295</v>
      </c>
      <c r="O24" s="350"/>
      <c r="P24" s="350"/>
      <c r="Q24" s="350"/>
      <c r="R24" s="350"/>
      <c r="S24" s="351"/>
    </row>
    <row r="25" spans="1:19" ht="15" customHeight="1" x14ac:dyDescent="0.25">
      <c r="A25" s="339"/>
      <c r="B25" s="318"/>
      <c r="C25" s="477"/>
      <c r="D25" s="477"/>
      <c r="E25" s="477"/>
      <c r="F25" s="477"/>
      <c r="G25" s="477"/>
      <c r="H25" s="477"/>
      <c r="I25" s="477"/>
      <c r="J25" s="477"/>
      <c r="K25" s="477"/>
      <c r="L25" s="477"/>
      <c r="M25" s="320"/>
      <c r="N25" s="352" t="s">
        <v>298</v>
      </c>
      <c r="O25" s="353"/>
      <c r="P25" s="353"/>
      <c r="Q25" s="353"/>
      <c r="R25" s="353"/>
      <c r="S25" s="354"/>
    </row>
    <row r="26" spans="1:19" ht="15" customHeight="1" x14ac:dyDescent="0.25">
      <c r="A26" s="339"/>
      <c r="B26" s="318"/>
      <c r="C26" s="477"/>
      <c r="D26" s="477"/>
      <c r="E26" s="477"/>
      <c r="F26" s="477"/>
      <c r="G26" s="477"/>
      <c r="H26" s="477"/>
      <c r="I26" s="477"/>
      <c r="J26" s="477"/>
      <c r="K26" s="477"/>
      <c r="L26" s="477"/>
      <c r="M26" s="320"/>
      <c r="N26" s="352"/>
      <c r="O26" s="353"/>
      <c r="P26" s="353"/>
      <c r="Q26" s="353"/>
      <c r="R26" s="353"/>
      <c r="S26" s="354"/>
    </row>
    <row r="27" spans="1:19" ht="15" customHeight="1" x14ac:dyDescent="0.25">
      <c r="A27" s="339"/>
      <c r="B27" s="318"/>
      <c r="C27" s="477"/>
      <c r="D27" s="477"/>
      <c r="E27" s="477"/>
      <c r="F27" s="477"/>
      <c r="G27" s="477"/>
      <c r="H27" s="477"/>
      <c r="I27" s="477"/>
      <c r="J27" s="477"/>
      <c r="K27" s="477"/>
      <c r="L27" s="477"/>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691</v>
      </c>
      <c r="C29" s="316"/>
      <c r="D29" s="316"/>
      <c r="E29" s="316"/>
      <c r="F29" s="316"/>
      <c r="G29" s="316"/>
      <c r="H29" s="316"/>
      <c r="I29" s="316"/>
      <c r="J29" s="316"/>
      <c r="K29" s="316"/>
      <c r="L29" s="316"/>
      <c r="M29" s="317"/>
      <c r="N29" s="349" t="s">
        <v>296</v>
      </c>
      <c r="O29" s="350"/>
      <c r="P29" s="350"/>
      <c r="Q29" s="350"/>
      <c r="R29" s="350"/>
      <c r="S29" s="351"/>
    </row>
    <row r="30" spans="1:19" ht="15" customHeight="1" x14ac:dyDescent="0.25">
      <c r="A30" s="339"/>
      <c r="B30" s="318"/>
      <c r="C30" s="477"/>
      <c r="D30" s="477"/>
      <c r="E30" s="477"/>
      <c r="F30" s="477"/>
      <c r="G30" s="477"/>
      <c r="H30" s="477"/>
      <c r="I30" s="477"/>
      <c r="J30" s="477"/>
      <c r="K30" s="477"/>
      <c r="L30" s="477"/>
      <c r="M30" s="320"/>
      <c r="N30" s="352" t="s">
        <v>298</v>
      </c>
      <c r="O30" s="353"/>
      <c r="P30" s="353"/>
      <c r="Q30" s="353"/>
      <c r="R30" s="353"/>
      <c r="S30" s="354"/>
    </row>
    <row r="31" spans="1:19" ht="15" customHeight="1" x14ac:dyDescent="0.25">
      <c r="A31" s="339"/>
      <c r="B31" s="318"/>
      <c r="C31" s="477"/>
      <c r="D31" s="477"/>
      <c r="E31" s="477"/>
      <c r="F31" s="477"/>
      <c r="G31" s="477"/>
      <c r="H31" s="477"/>
      <c r="I31" s="477"/>
      <c r="J31" s="477"/>
      <c r="K31" s="477"/>
      <c r="L31" s="477"/>
      <c r="M31" s="320"/>
      <c r="N31" s="352" t="s">
        <v>301</v>
      </c>
      <c r="O31" s="353"/>
      <c r="P31" s="353"/>
      <c r="Q31" s="353"/>
      <c r="R31" s="353"/>
      <c r="S31" s="354"/>
    </row>
    <row r="32" spans="1:19" ht="15"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692</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309</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693</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5"/>
      <c r="B40" s="318"/>
      <c r="C40" s="477"/>
      <c r="D40" s="477"/>
      <c r="E40" s="477"/>
      <c r="F40" s="477"/>
      <c r="G40" s="477"/>
      <c r="H40" s="477"/>
      <c r="I40" s="477"/>
      <c r="J40" s="477"/>
      <c r="K40" s="477"/>
      <c r="L40" s="477"/>
      <c r="M40" s="320"/>
      <c r="N40" s="352" t="s">
        <v>309</v>
      </c>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t="s">
        <v>311</v>
      </c>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694</v>
      </c>
      <c r="C44" s="316"/>
      <c r="D44" s="316"/>
      <c r="E44" s="316"/>
      <c r="F44" s="316"/>
      <c r="G44" s="316"/>
      <c r="H44" s="316"/>
      <c r="I44" s="316"/>
      <c r="J44" s="316"/>
      <c r="K44" s="316"/>
      <c r="L44" s="316"/>
      <c r="M44" s="317"/>
      <c r="N44" s="349" t="s">
        <v>309</v>
      </c>
      <c r="O44" s="350"/>
      <c r="P44" s="350"/>
      <c r="Q44" s="350"/>
      <c r="R44" s="350"/>
      <c r="S44" s="351"/>
    </row>
    <row r="45" spans="1:19" ht="15" customHeight="1" x14ac:dyDescent="0.25">
      <c r="A45" s="445"/>
      <c r="B45" s="318"/>
      <c r="C45" s="477"/>
      <c r="D45" s="477"/>
      <c r="E45" s="477"/>
      <c r="F45" s="477"/>
      <c r="G45" s="477"/>
      <c r="H45" s="477"/>
      <c r="I45" s="477"/>
      <c r="J45" s="477"/>
      <c r="K45" s="477"/>
      <c r="L45" s="477"/>
      <c r="M45" s="320"/>
      <c r="N45" s="352" t="s">
        <v>310</v>
      </c>
      <c r="O45" s="353"/>
      <c r="P45" s="353"/>
      <c r="Q45" s="353"/>
      <c r="R45" s="353"/>
      <c r="S45" s="354"/>
    </row>
    <row r="46" spans="1:19" ht="15" customHeight="1" x14ac:dyDescent="0.25">
      <c r="A46" s="445"/>
      <c r="B46" s="318"/>
      <c r="C46" s="477"/>
      <c r="D46" s="477"/>
      <c r="E46" s="477"/>
      <c r="F46" s="477"/>
      <c r="G46" s="477"/>
      <c r="H46" s="477"/>
      <c r="I46" s="477"/>
      <c r="J46" s="477"/>
      <c r="K46" s="477"/>
      <c r="L46" s="477"/>
      <c r="M46" s="320"/>
      <c r="N46" s="352" t="s">
        <v>312</v>
      </c>
      <c r="O46" s="353"/>
      <c r="P46" s="353"/>
      <c r="Q46" s="353"/>
      <c r="R46" s="353"/>
      <c r="S46" s="354"/>
    </row>
    <row r="47" spans="1:19" ht="15" customHeight="1" x14ac:dyDescent="0.25">
      <c r="A47" s="445"/>
      <c r="B47" s="318"/>
      <c r="C47" s="477"/>
      <c r="D47" s="477"/>
      <c r="E47" s="477"/>
      <c r="F47" s="477"/>
      <c r="G47" s="477"/>
      <c r="H47" s="477"/>
      <c r="I47" s="477"/>
      <c r="J47" s="477"/>
      <c r="K47" s="477"/>
      <c r="L47" s="477"/>
      <c r="M47" s="320"/>
      <c r="N47" s="352" t="s">
        <v>313</v>
      </c>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695</v>
      </c>
      <c r="C49" s="316"/>
      <c r="D49" s="316"/>
      <c r="E49" s="316"/>
      <c r="F49" s="316"/>
      <c r="G49" s="316"/>
      <c r="H49" s="316"/>
      <c r="I49" s="316"/>
      <c r="J49" s="316"/>
      <c r="K49" s="316"/>
      <c r="L49" s="316"/>
      <c r="M49" s="317"/>
      <c r="N49" s="349" t="s">
        <v>309</v>
      </c>
      <c r="O49" s="350"/>
      <c r="P49" s="350"/>
      <c r="Q49" s="350"/>
      <c r="R49" s="350"/>
      <c r="S49" s="351"/>
    </row>
    <row r="50" spans="1:19" ht="15" customHeight="1" x14ac:dyDescent="0.25">
      <c r="A50" s="445"/>
      <c r="B50" s="318"/>
      <c r="C50" s="477"/>
      <c r="D50" s="477"/>
      <c r="E50" s="477"/>
      <c r="F50" s="477"/>
      <c r="G50" s="477"/>
      <c r="H50" s="477"/>
      <c r="I50" s="477"/>
      <c r="J50" s="477"/>
      <c r="K50" s="477"/>
      <c r="L50" s="477"/>
      <c r="M50" s="320"/>
      <c r="N50" s="352" t="s">
        <v>311</v>
      </c>
      <c r="O50" s="353"/>
      <c r="P50" s="353"/>
      <c r="Q50" s="353"/>
      <c r="R50" s="353"/>
      <c r="S50" s="354"/>
    </row>
    <row r="51" spans="1:19" ht="15" customHeight="1" x14ac:dyDescent="0.25">
      <c r="A51" s="445"/>
      <c r="B51" s="318"/>
      <c r="C51" s="477"/>
      <c r="D51" s="477"/>
      <c r="E51" s="477"/>
      <c r="F51" s="477"/>
      <c r="G51" s="477"/>
      <c r="H51" s="477"/>
      <c r="I51" s="477"/>
      <c r="J51" s="477"/>
      <c r="K51" s="477"/>
      <c r="L51" s="477"/>
      <c r="M51" s="320"/>
      <c r="N51" s="352" t="s">
        <v>312</v>
      </c>
      <c r="O51" s="353"/>
      <c r="P51" s="353"/>
      <c r="Q51" s="353"/>
      <c r="R51" s="353"/>
      <c r="S51" s="354"/>
    </row>
    <row r="52" spans="1:19" ht="15"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696</v>
      </c>
      <c r="C54" s="477"/>
      <c r="D54" s="477"/>
      <c r="E54" s="477"/>
      <c r="F54" s="477"/>
      <c r="G54" s="477"/>
      <c r="H54" s="477"/>
      <c r="I54" s="477"/>
      <c r="J54" s="477"/>
      <c r="K54" s="477"/>
      <c r="L54" s="477"/>
      <c r="M54" s="320"/>
      <c r="N54" s="355" t="s">
        <v>322</v>
      </c>
      <c r="O54" s="356"/>
      <c r="P54" s="356"/>
      <c r="Q54" s="356"/>
      <c r="R54" s="356"/>
      <c r="S54" s="357"/>
    </row>
    <row r="55" spans="1:19" ht="15" customHeight="1" x14ac:dyDescent="0.25">
      <c r="A55" s="339"/>
      <c r="B55" s="318"/>
      <c r="C55" s="477"/>
      <c r="D55" s="477"/>
      <c r="E55" s="477"/>
      <c r="F55" s="477"/>
      <c r="G55" s="477"/>
      <c r="H55" s="477"/>
      <c r="I55" s="477"/>
      <c r="J55" s="477"/>
      <c r="K55" s="477"/>
      <c r="L55" s="477"/>
      <c r="M55" s="320"/>
      <c r="N55" s="352" t="s">
        <v>326</v>
      </c>
      <c r="O55" s="353"/>
      <c r="P55" s="353"/>
      <c r="Q55" s="353"/>
      <c r="R55" s="353"/>
      <c r="S55" s="354"/>
    </row>
    <row r="56" spans="1:19" ht="15" customHeight="1" x14ac:dyDescent="0.25">
      <c r="A56" s="339"/>
      <c r="B56" s="318"/>
      <c r="C56" s="477"/>
      <c r="D56" s="477"/>
      <c r="E56" s="477"/>
      <c r="F56" s="477"/>
      <c r="G56" s="477"/>
      <c r="H56" s="477"/>
      <c r="I56" s="477"/>
      <c r="J56" s="477"/>
      <c r="K56" s="477"/>
      <c r="L56" s="477"/>
      <c r="M56" s="320"/>
      <c r="N56" s="352"/>
      <c r="O56" s="353"/>
      <c r="P56" s="353"/>
      <c r="Q56" s="353"/>
      <c r="R56" s="353"/>
      <c r="S56" s="354"/>
    </row>
    <row r="57" spans="1:19" ht="15" customHeight="1" x14ac:dyDescent="0.25">
      <c r="A57" s="339"/>
      <c r="B57" s="318"/>
      <c r="C57" s="477"/>
      <c r="D57" s="477"/>
      <c r="E57" s="477"/>
      <c r="F57" s="477"/>
      <c r="G57" s="477"/>
      <c r="H57" s="477"/>
      <c r="I57" s="477"/>
      <c r="J57" s="477"/>
      <c r="K57" s="477"/>
      <c r="L57" s="477"/>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697</v>
      </c>
      <c r="C59" s="316"/>
      <c r="D59" s="316"/>
      <c r="E59" s="316"/>
      <c r="F59" s="316"/>
      <c r="G59" s="316"/>
      <c r="H59" s="316"/>
      <c r="I59" s="316"/>
      <c r="J59" s="316"/>
      <c r="K59" s="316"/>
      <c r="L59" s="316"/>
      <c r="M59" s="317"/>
      <c r="N59" s="349" t="s">
        <v>325</v>
      </c>
      <c r="O59" s="350"/>
      <c r="P59" s="350"/>
      <c r="Q59" s="350"/>
      <c r="R59" s="350"/>
      <c r="S59" s="351"/>
    </row>
    <row r="60" spans="1:19" ht="15" customHeight="1" x14ac:dyDescent="0.25">
      <c r="A60" s="339"/>
      <c r="B60" s="318"/>
      <c r="C60" s="477"/>
      <c r="D60" s="477"/>
      <c r="E60" s="477"/>
      <c r="F60" s="477"/>
      <c r="G60" s="477"/>
      <c r="H60" s="477"/>
      <c r="I60" s="477"/>
      <c r="J60" s="477"/>
      <c r="K60" s="477"/>
      <c r="L60" s="477"/>
      <c r="M60" s="320"/>
      <c r="N60" s="352" t="s">
        <v>331</v>
      </c>
      <c r="O60" s="353"/>
      <c r="P60" s="353"/>
      <c r="Q60" s="353"/>
      <c r="R60" s="353"/>
      <c r="S60" s="354"/>
    </row>
    <row r="61" spans="1:19" ht="15" customHeight="1" x14ac:dyDescent="0.25">
      <c r="A61" s="339"/>
      <c r="B61" s="318"/>
      <c r="C61" s="477"/>
      <c r="D61" s="477"/>
      <c r="E61" s="477"/>
      <c r="F61" s="477"/>
      <c r="G61" s="477"/>
      <c r="H61" s="477"/>
      <c r="I61" s="477"/>
      <c r="J61" s="477"/>
      <c r="K61" s="477"/>
      <c r="L61" s="477"/>
      <c r="M61" s="320"/>
      <c r="N61" s="352"/>
      <c r="O61" s="353"/>
      <c r="P61" s="353"/>
      <c r="Q61" s="353"/>
      <c r="R61" s="353"/>
      <c r="S61" s="354"/>
    </row>
    <row r="62" spans="1:19" ht="15" customHeight="1" x14ac:dyDescent="0.25">
      <c r="A62" s="339"/>
      <c r="B62" s="318"/>
      <c r="C62" s="477"/>
      <c r="D62" s="477"/>
      <c r="E62" s="477"/>
      <c r="F62" s="477"/>
      <c r="G62" s="477"/>
      <c r="H62" s="477"/>
      <c r="I62" s="477"/>
      <c r="J62" s="477"/>
      <c r="K62" s="477"/>
      <c r="L62" s="477"/>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698</v>
      </c>
      <c r="C64" s="316"/>
      <c r="D64" s="316"/>
      <c r="E64" s="316"/>
      <c r="F64" s="316"/>
      <c r="G64" s="316"/>
      <c r="H64" s="316"/>
      <c r="I64" s="316"/>
      <c r="J64" s="316"/>
      <c r="K64" s="316"/>
      <c r="L64" s="316"/>
      <c r="M64" s="317"/>
      <c r="N64" s="349" t="s">
        <v>324</v>
      </c>
      <c r="O64" s="350"/>
      <c r="P64" s="350"/>
      <c r="Q64" s="350"/>
      <c r="R64" s="350"/>
      <c r="S64" s="351"/>
    </row>
    <row r="65" spans="1:19" ht="15" customHeight="1" x14ac:dyDescent="0.25">
      <c r="A65" s="339"/>
      <c r="B65" s="318"/>
      <c r="C65" s="477"/>
      <c r="D65" s="477"/>
      <c r="E65" s="477"/>
      <c r="F65" s="477"/>
      <c r="G65" s="477"/>
      <c r="H65" s="477"/>
      <c r="I65" s="477"/>
      <c r="J65" s="477"/>
      <c r="K65" s="477"/>
      <c r="L65" s="477"/>
      <c r="M65" s="320"/>
      <c r="N65" s="352" t="s">
        <v>329</v>
      </c>
      <c r="O65" s="353"/>
      <c r="P65" s="353"/>
      <c r="Q65" s="353"/>
      <c r="R65" s="353"/>
      <c r="S65" s="354"/>
    </row>
    <row r="66" spans="1:19" ht="15" customHeight="1" x14ac:dyDescent="0.25">
      <c r="A66" s="339"/>
      <c r="B66" s="318"/>
      <c r="C66" s="477"/>
      <c r="D66" s="477"/>
      <c r="E66" s="477"/>
      <c r="F66" s="477"/>
      <c r="G66" s="477"/>
      <c r="H66" s="477"/>
      <c r="I66" s="477"/>
      <c r="J66" s="477"/>
      <c r="K66" s="477"/>
      <c r="L66" s="477"/>
      <c r="M66" s="320"/>
      <c r="N66" s="352" t="s">
        <v>331</v>
      </c>
      <c r="O66" s="353"/>
      <c r="P66" s="353"/>
      <c r="Q66" s="353"/>
      <c r="R66" s="353"/>
      <c r="S66" s="354"/>
    </row>
    <row r="67" spans="1:19" ht="15" customHeight="1" x14ac:dyDescent="0.25">
      <c r="A67" s="339"/>
      <c r="B67" s="318"/>
      <c r="C67" s="477"/>
      <c r="D67" s="477"/>
      <c r="E67" s="477"/>
      <c r="F67" s="477"/>
      <c r="G67" s="477"/>
      <c r="H67" s="477"/>
      <c r="I67" s="477"/>
      <c r="J67" s="477"/>
      <c r="K67" s="477"/>
      <c r="L67" s="477"/>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E1_ZB!G49</f>
        <v>24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24</v>
      </c>
      <c r="H72" s="331"/>
      <c r="I72" s="332"/>
      <c r="J72" s="367"/>
      <c r="K72" s="337"/>
      <c r="L72" s="491" t="s">
        <v>124</v>
      </c>
      <c r="M72" s="492"/>
      <c r="N72" s="492"/>
      <c r="O72" s="492"/>
      <c r="P72" s="492"/>
      <c r="Q72" s="492"/>
      <c r="R72" s="492"/>
      <c r="S72" s="493"/>
    </row>
    <row r="73" spans="1:19" ht="15" customHeight="1" x14ac:dyDescent="0.25">
      <c r="A73" s="339"/>
      <c r="B73" s="346" t="s">
        <v>124</v>
      </c>
      <c r="C73" s="347"/>
      <c r="D73" s="347"/>
      <c r="E73" s="347"/>
      <c r="F73" s="348"/>
      <c r="G73" s="327">
        <v>10</v>
      </c>
      <c r="H73" s="328"/>
      <c r="I73" s="329"/>
      <c r="J73" s="367"/>
      <c r="K73" s="337"/>
      <c r="L73" s="491" t="s">
        <v>151</v>
      </c>
      <c r="M73" s="492"/>
      <c r="N73" s="492"/>
      <c r="O73" s="492"/>
      <c r="P73" s="492"/>
      <c r="Q73" s="492"/>
      <c r="R73" s="492"/>
      <c r="S73" s="493"/>
    </row>
    <row r="74" spans="1:19" ht="15" customHeight="1" x14ac:dyDescent="0.25">
      <c r="A74" s="339"/>
      <c r="B74" s="346" t="s">
        <v>125</v>
      </c>
      <c r="C74" s="347"/>
      <c r="D74" s="347"/>
      <c r="E74" s="347"/>
      <c r="F74" s="348"/>
      <c r="G74" s="327">
        <v>12</v>
      </c>
      <c r="H74" s="328"/>
      <c r="I74" s="329"/>
      <c r="J74" s="367"/>
      <c r="K74" s="337"/>
      <c r="L74" s="491" t="s">
        <v>161</v>
      </c>
      <c r="M74" s="492"/>
      <c r="N74" s="492"/>
      <c r="O74" s="492"/>
      <c r="P74" s="492"/>
      <c r="Q74" s="492"/>
      <c r="R74" s="492"/>
      <c r="S74" s="493"/>
    </row>
    <row r="75" spans="1:19" ht="15" customHeight="1" x14ac:dyDescent="0.25">
      <c r="A75" s="339"/>
      <c r="B75" s="346" t="s">
        <v>126</v>
      </c>
      <c r="C75" s="347"/>
      <c r="D75" s="347"/>
      <c r="E75" s="347"/>
      <c r="F75" s="348"/>
      <c r="G75" s="327"/>
      <c r="H75" s="328"/>
      <c r="I75" s="329"/>
      <c r="J75" s="367"/>
      <c r="K75" s="337"/>
      <c r="L75" s="491" t="s">
        <v>177</v>
      </c>
      <c r="M75" s="492"/>
      <c r="N75" s="492"/>
      <c r="O75" s="492"/>
      <c r="P75" s="492"/>
      <c r="Q75" s="492"/>
      <c r="R75" s="492"/>
      <c r="S75" s="493"/>
    </row>
    <row r="76" spans="1:19" ht="15" customHeight="1" x14ac:dyDescent="0.25">
      <c r="A76" s="339"/>
      <c r="B76" s="346" t="s">
        <v>127</v>
      </c>
      <c r="C76" s="347"/>
      <c r="D76" s="347"/>
      <c r="E76" s="347"/>
      <c r="F76" s="348"/>
      <c r="G76" s="327"/>
      <c r="H76" s="328"/>
      <c r="I76" s="329"/>
      <c r="J76" s="367"/>
      <c r="K76" s="337"/>
      <c r="L76" s="491" t="s">
        <v>165</v>
      </c>
      <c r="M76" s="492"/>
      <c r="N76" s="492"/>
      <c r="O76" s="492"/>
      <c r="P76" s="492"/>
      <c r="Q76" s="492"/>
      <c r="R76" s="492"/>
      <c r="S76" s="493"/>
    </row>
    <row r="77" spans="1:19" ht="15" customHeight="1" x14ac:dyDescent="0.25">
      <c r="A77" s="339"/>
      <c r="B77" s="346" t="s">
        <v>128</v>
      </c>
      <c r="C77" s="347"/>
      <c r="D77" s="347"/>
      <c r="E77" s="347"/>
      <c r="F77" s="348"/>
      <c r="G77" s="327"/>
      <c r="H77" s="328"/>
      <c r="I77" s="329"/>
      <c r="J77" s="367"/>
      <c r="K77" s="337"/>
      <c r="L77" s="491"/>
      <c r="M77" s="492"/>
      <c r="N77" s="492"/>
      <c r="O77" s="492"/>
      <c r="P77" s="492"/>
      <c r="Q77" s="492"/>
      <c r="R77" s="492"/>
      <c r="S77" s="493"/>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491" t="s">
        <v>150</v>
      </c>
      <c r="M81" s="492"/>
      <c r="N81" s="492"/>
      <c r="O81" s="492"/>
      <c r="P81" s="492"/>
      <c r="Q81" s="492"/>
      <c r="R81" s="492"/>
      <c r="S81" s="493"/>
    </row>
    <row r="82" spans="1:19" ht="15" customHeight="1" x14ac:dyDescent="0.25">
      <c r="A82" s="339"/>
      <c r="B82" s="346" t="s">
        <v>134</v>
      </c>
      <c r="C82" s="347"/>
      <c r="D82" s="347"/>
      <c r="E82" s="347"/>
      <c r="F82" s="348"/>
      <c r="G82" s="327">
        <v>2</v>
      </c>
      <c r="H82" s="328"/>
      <c r="I82" s="329"/>
      <c r="J82" s="367"/>
      <c r="K82" s="337"/>
      <c r="L82" s="491" t="s">
        <v>154</v>
      </c>
      <c r="M82" s="492"/>
      <c r="N82" s="492"/>
      <c r="O82" s="492"/>
      <c r="P82" s="492"/>
      <c r="Q82" s="492"/>
      <c r="R82" s="492"/>
      <c r="S82" s="493"/>
    </row>
    <row r="83" spans="1:19" ht="15" customHeight="1" x14ac:dyDescent="0.25">
      <c r="A83" s="339"/>
      <c r="B83" s="346" t="s">
        <v>135</v>
      </c>
      <c r="C83" s="347"/>
      <c r="D83" s="347"/>
      <c r="E83" s="347"/>
      <c r="F83" s="348"/>
      <c r="G83" s="327"/>
      <c r="H83" s="328"/>
      <c r="I83" s="329"/>
      <c r="J83" s="367"/>
      <c r="K83" s="337"/>
      <c r="L83" s="491" t="s">
        <v>157</v>
      </c>
      <c r="M83" s="492"/>
      <c r="N83" s="492"/>
      <c r="O83" s="492"/>
      <c r="P83" s="492"/>
      <c r="Q83" s="492"/>
      <c r="R83" s="492"/>
      <c r="S83" s="493"/>
    </row>
    <row r="84" spans="1:19" ht="15" customHeight="1" x14ac:dyDescent="0.25">
      <c r="A84" s="339"/>
      <c r="B84" s="305" t="s">
        <v>136</v>
      </c>
      <c r="C84" s="306"/>
      <c r="D84" s="306"/>
      <c r="E84" s="306"/>
      <c r="F84" s="307"/>
      <c r="G84" s="343">
        <f>E1_ZB!H49</f>
        <v>76</v>
      </c>
      <c r="H84" s="344"/>
      <c r="I84" s="345"/>
      <c r="J84" s="367"/>
      <c r="K84" s="337"/>
      <c r="L84" s="491" t="s">
        <v>177</v>
      </c>
      <c r="M84" s="492"/>
      <c r="N84" s="492"/>
      <c r="O84" s="492"/>
      <c r="P84" s="492"/>
      <c r="Q84" s="492"/>
      <c r="R84" s="492"/>
      <c r="S84" s="493"/>
    </row>
    <row r="85" spans="1:19" ht="15" customHeight="1" x14ac:dyDescent="0.25">
      <c r="A85" s="339"/>
      <c r="B85" s="340" t="s">
        <v>206</v>
      </c>
      <c r="C85" s="341"/>
      <c r="D85" s="341"/>
      <c r="E85" s="341"/>
      <c r="F85" s="342"/>
      <c r="G85" s="330">
        <f>SUM(G84,G71)</f>
        <v>100</v>
      </c>
      <c r="H85" s="331"/>
      <c r="I85" s="332"/>
      <c r="J85" s="419"/>
      <c r="K85" s="338"/>
      <c r="L85" s="491" t="s">
        <v>171</v>
      </c>
      <c r="M85" s="492"/>
      <c r="N85" s="492"/>
      <c r="O85" s="492"/>
      <c r="P85" s="492"/>
      <c r="Q85" s="492"/>
      <c r="R85" s="492"/>
      <c r="S85" s="493"/>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E1_ZB!E49</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162</v>
      </c>
      <c r="C90" s="408"/>
      <c r="D90" s="408"/>
      <c r="E90" s="409"/>
      <c r="F90" s="410">
        <v>40</v>
      </c>
      <c r="G90" s="411"/>
      <c r="H90" s="411"/>
      <c r="I90" s="412"/>
      <c r="J90" s="431"/>
      <c r="K90" s="435"/>
      <c r="L90" s="324" t="s">
        <v>293</v>
      </c>
      <c r="M90" s="325"/>
      <c r="N90" s="325"/>
      <c r="O90" s="325"/>
      <c r="P90" s="325"/>
      <c r="Q90" s="325"/>
      <c r="R90" s="325"/>
      <c r="S90" s="326"/>
    </row>
    <row r="91" spans="1:19" ht="15" customHeight="1" x14ac:dyDescent="0.25">
      <c r="A91" s="427"/>
      <c r="B91" s="407" t="s">
        <v>165</v>
      </c>
      <c r="C91" s="408"/>
      <c r="D91" s="408"/>
      <c r="E91" s="409"/>
      <c r="F91" s="410">
        <v>60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25.75" customHeight="1" x14ac:dyDescent="0.25">
      <c r="A98" s="420"/>
      <c r="B98" s="390" t="s">
        <v>446</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1.75" customHeight="1" x14ac:dyDescent="0.25">
      <c r="A100" s="420"/>
      <c r="B100" s="390" t="s">
        <v>524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390" t="s">
        <v>422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19zLN4KHMagEO4+vYV09E99GgETab+rDC11MTKUDDkG0/2RN+8KlwjbIcLAcFW2f/CzVTOntE4aThSj+bTyi8g==" saltValue="x3omQVDnA/pQrGXlPBTJR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CE04F673-F3D6-41FD-BC14-38F4047716CE}"/>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E1_ZB!B46</f>
        <v>Moduł E1/8</v>
      </c>
      <c r="B3" s="374"/>
      <c r="C3" s="374"/>
      <c r="D3" s="378" t="str">
        <f>E1_ZB!C46</f>
        <v>Finanse i rachunkowość</v>
      </c>
      <c r="E3" s="379"/>
      <c r="F3" s="379"/>
      <c r="G3" s="379"/>
      <c r="H3" s="379"/>
      <c r="I3" s="380"/>
      <c r="J3" s="3"/>
      <c r="K3" s="3"/>
      <c r="L3" s="4"/>
      <c r="M3" s="4"/>
      <c r="N3" s="4"/>
      <c r="O3" s="4"/>
      <c r="P3" s="4"/>
      <c r="Q3" s="4"/>
      <c r="R3" s="4"/>
    </row>
    <row r="4" spans="1:19" ht="18.75" thickBot="1" x14ac:dyDescent="0.3">
      <c r="A4" s="437" t="s">
        <v>110</v>
      </c>
      <c r="B4" s="437"/>
      <c r="C4" s="437"/>
      <c r="D4" s="375" t="str">
        <f>E1_ZB!B50</f>
        <v>Kurs 8.4.</v>
      </c>
      <c r="E4" s="376"/>
      <c r="F4" s="376"/>
      <c r="G4" s="376"/>
      <c r="H4" s="376"/>
      <c r="I4" s="377"/>
      <c r="J4" s="3"/>
      <c r="K4" s="3"/>
      <c r="L4" s="4"/>
      <c r="M4" s="4"/>
      <c r="N4" s="4"/>
      <c r="O4" s="4"/>
      <c r="P4" s="4"/>
      <c r="Q4" s="4"/>
      <c r="R4" s="4"/>
    </row>
    <row r="5" spans="1:19" ht="23.25" thickBot="1" x14ac:dyDescent="0.3">
      <c r="A5" s="438" t="s">
        <v>111</v>
      </c>
      <c r="B5" s="438"/>
      <c r="C5" s="438"/>
      <c r="D5" s="439" t="str">
        <f>E1_ZB!C50</f>
        <v>Strategie podatkowe</v>
      </c>
      <c r="E5" s="439"/>
      <c r="F5" s="439"/>
      <c r="G5" s="439"/>
      <c r="H5" s="439"/>
      <c r="I5" s="439"/>
      <c r="J5" s="439"/>
      <c r="K5" s="439"/>
      <c r="L5" s="440" t="s">
        <v>94</v>
      </c>
      <c r="M5" s="440"/>
      <c r="N5" s="44">
        <f>E1_ZB!D50</f>
        <v>2</v>
      </c>
      <c r="O5" s="440" t="s">
        <v>95</v>
      </c>
      <c r="P5" s="440"/>
      <c r="Q5" s="449" t="str">
        <f>E1_ZB!F46</f>
        <v>dr D. Majewska-Bielecka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(8)'!G6</f>
        <v>II</v>
      </c>
      <c r="H7" s="184" t="s">
        <v>99</v>
      </c>
      <c r="I7" s="40">
        <f>'M (8)'!I6</f>
        <v>4</v>
      </c>
      <c r="J7" s="289" t="s">
        <v>384</v>
      </c>
      <c r="K7" s="290"/>
      <c r="L7" s="382" t="s">
        <v>100</v>
      </c>
      <c r="M7" s="383"/>
      <c r="N7" s="7" t="s">
        <v>101</v>
      </c>
      <c r="O7" s="449" t="s">
        <v>102</v>
      </c>
      <c r="P7" s="449"/>
      <c r="Q7" s="450" t="s">
        <v>103</v>
      </c>
      <c r="R7" s="450"/>
      <c r="S7" s="45">
        <f>E1_ZB!G50</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821</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699</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304</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700</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314</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thickBot="1" x14ac:dyDescent="0.3">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87" t="s">
        <v>701</v>
      </c>
      <c r="C39" s="388"/>
      <c r="D39" s="388"/>
      <c r="E39" s="388"/>
      <c r="F39" s="388"/>
      <c r="G39" s="388"/>
      <c r="H39" s="388"/>
      <c r="I39" s="388"/>
      <c r="J39" s="388"/>
      <c r="K39" s="388"/>
      <c r="L39" s="388"/>
      <c r="M39" s="389"/>
      <c r="N39" s="349" t="s">
        <v>308</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309</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312</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314</v>
      </c>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702</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328</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703</v>
      </c>
      <c r="C59" s="316"/>
      <c r="D59" s="316"/>
      <c r="E59" s="316"/>
      <c r="F59" s="316"/>
      <c r="G59" s="316"/>
      <c r="H59" s="316"/>
      <c r="I59" s="316"/>
      <c r="J59" s="316"/>
      <c r="K59" s="316"/>
      <c r="L59" s="316"/>
      <c r="M59" s="317"/>
      <c r="N59" s="349" t="s">
        <v>323</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330</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t="s">
        <v>332</v>
      </c>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E1_ZB!G50</f>
        <v>14</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124</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178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E1_ZB!H50</f>
        <v>36</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E1_ZB!E50</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162</v>
      </c>
      <c r="C90" s="408"/>
      <c r="D90" s="408"/>
      <c r="E90" s="409"/>
      <c r="F90" s="410">
        <v>90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12.5" customHeight="1" x14ac:dyDescent="0.25">
      <c r="A98" s="420"/>
      <c r="B98" s="390" t="s">
        <v>418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497" t="s">
        <v>525</v>
      </c>
      <c r="C100" s="498"/>
      <c r="D100" s="498"/>
      <c r="E100" s="498"/>
      <c r="F100" s="498"/>
      <c r="G100" s="498"/>
      <c r="H100" s="498"/>
      <c r="I100" s="498"/>
      <c r="J100" s="498"/>
      <c r="K100" s="498"/>
      <c r="L100" s="498"/>
      <c r="M100" s="498"/>
      <c r="N100" s="498"/>
      <c r="O100" s="498"/>
      <c r="P100" s="498"/>
      <c r="Q100" s="498"/>
      <c r="R100" s="498"/>
      <c r="S100" s="499"/>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4.75" customHeight="1" x14ac:dyDescent="0.25">
      <c r="A102" s="420"/>
      <c r="B102" s="390" t="s">
        <v>526</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8QZfZ0P1tErecZIIrNDhM1YI9jBJxwznoFavyqRvmWMJda90d4KVhZdVw5kIDKPtH1fVBOeHxquD76+BOA/GTw==" saltValue="YrPLh+vaBiSgMRdWWZVUQ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EAFAE874-267D-4076-9AB2-9EBCAB86ED7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E1_ZB!B51</f>
        <v>Moduł E1/9</v>
      </c>
      <c r="D3" s="304"/>
      <c r="E3" s="304"/>
      <c r="F3" s="269"/>
      <c r="G3" s="3"/>
      <c r="H3" s="3"/>
      <c r="I3" s="3"/>
      <c r="J3" s="3"/>
      <c r="K3" s="3"/>
      <c r="L3" s="4"/>
      <c r="M3" s="4"/>
      <c r="N3" s="4"/>
      <c r="O3" s="4"/>
      <c r="P3" s="4"/>
      <c r="Q3" s="4"/>
    </row>
    <row r="4" spans="1:19" s="175" customFormat="1" ht="39.75" customHeight="1" thickBot="1" x14ac:dyDescent="0.3">
      <c r="A4" s="286" t="s">
        <v>93</v>
      </c>
      <c r="B4" s="286"/>
      <c r="C4" s="294" t="str">
        <f>E1_ZB!C51</f>
        <v>Moduł specjalnościowy (1) ZARZĄDZANIE BIZNESEM</v>
      </c>
      <c r="D4" s="295"/>
      <c r="E4" s="295"/>
      <c r="F4" s="295"/>
      <c r="G4" s="295"/>
      <c r="H4" s="295"/>
      <c r="I4" s="295"/>
      <c r="J4" s="296"/>
      <c r="K4" s="299" t="s">
        <v>94</v>
      </c>
      <c r="L4" s="299"/>
      <c r="M4" s="185">
        <f>E1_ZB!D51</f>
        <v>8</v>
      </c>
      <c r="N4" s="297" t="s">
        <v>95</v>
      </c>
      <c r="O4" s="298"/>
      <c r="P4" s="291" t="str">
        <f>E1_ZB!F51</f>
        <v>dr A. Lachowska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346</v>
      </c>
      <c r="H6" s="180" t="s">
        <v>99</v>
      </c>
      <c r="I6" s="40">
        <v>4</v>
      </c>
      <c r="J6" s="7" t="s">
        <v>291</v>
      </c>
      <c r="K6" s="287" t="s">
        <v>100</v>
      </c>
      <c r="L6" s="287"/>
      <c r="M6" s="288" t="s">
        <v>101</v>
      </c>
      <c r="N6" s="288"/>
      <c r="O6" s="185" t="s">
        <v>102</v>
      </c>
      <c r="P6" s="289" t="s">
        <v>103</v>
      </c>
      <c r="Q6" s="290"/>
      <c r="R6" s="185">
        <f>E1_ZB!G51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413</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412</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68.75" customHeight="1" thickBot="1" x14ac:dyDescent="0.3">
      <c r="A22" s="279" t="s">
        <v>822</v>
      </c>
      <c r="B22" s="280"/>
      <c r="C22" s="280"/>
      <c r="D22" s="280"/>
      <c r="E22" s="280"/>
      <c r="F22" s="280" t="s">
        <v>823</v>
      </c>
      <c r="G22" s="280"/>
      <c r="H22" s="280"/>
      <c r="I22" s="280"/>
      <c r="J22" s="280"/>
      <c r="K22" s="280"/>
      <c r="L22" s="280" t="s">
        <v>824</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E1_ZB!B51</f>
        <v>Moduł E1/9</v>
      </c>
      <c r="C26" s="262"/>
      <c r="D26" s="33" t="str">
        <f>E1_ZB!B52</f>
        <v>Kurs 9.1.</v>
      </c>
      <c r="E26" s="106" t="str">
        <f>E1_ZB!B51</f>
        <v>Moduł E1/9</v>
      </c>
      <c r="F26" s="236" t="str">
        <f>E1_ZB!B53</f>
        <v>Kurs 9.2.</v>
      </c>
      <c r="G26" s="237"/>
      <c r="H26" s="263"/>
      <c r="I26" s="264"/>
      <c r="J26" s="34"/>
      <c r="K26" s="213"/>
      <c r="L26" s="214"/>
      <c r="M26" s="213"/>
      <c r="N26" s="214"/>
      <c r="O26" s="215"/>
      <c r="P26" s="216"/>
      <c r="Q26" s="215"/>
      <c r="R26" s="217"/>
    </row>
    <row r="27" spans="1:19" s="107" customFormat="1" ht="59.25" customHeight="1" x14ac:dyDescent="0.25">
      <c r="A27" s="136" t="s">
        <v>111</v>
      </c>
      <c r="B27" s="458" t="str">
        <f>E1_ZB!C52</f>
        <v>Finansowanie działalności gospodarczej</v>
      </c>
      <c r="C27" s="459"/>
      <c r="D27" s="460"/>
      <c r="E27" s="461" t="str">
        <f>E1_ZB!C53</f>
        <v>Narzędzia HR w firmie</v>
      </c>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E1_ZB!D52</f>
        <v>4</v>
      </c>
      <c r="C28" s="231"/>
      <c r="D28" s="232"/>
      <c r="E28" s="241">
        <f>E1_ZB!D53</f>
        <v>4</v>
      </c>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c r="J29" s="162"/>
      <c r="K29" s="163"/>
      <c r="L29" s="164"/>
      <c r="M29" s="165"/>
      <c r="N29" s="166"/>
      <c r="O29" s="167"/>
      <c r="P29" s="168"/>
      <c r="Q29" s="169"/>
      <c r="R29" s="170"/>
    </row>
    <row r="30" spans="1:19" s="107" customFormat="1" x14ac:dyDescent="0.25"/>
    <row r="31" spans="1:19" s="107" customFormat="1" x14ac:dyDescent="0.25"/>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row r="35" spans="1:18" x14ac:dyDescent="0.25">
      <c r="A35" s="107"/>
      <c r="B35" s="107"/>
      <c r="C35" s="107"/>
      <c r="D35" s="107"/>
      <c r="E35" s="107"/>
      <c r="F35" s="107"/>
      <c r="G35" s="107"/>
      <c r="H35" s="107"/>
      <c r="I35" s="107"/>
      <c r="J35" s="107"/>
      <c r="K35" s="107"/>
      <c r="L35" s="107"/>
      <c r="M35" s="107"/>
      <c r="N35" s="107"/>
      <c r="O35" s="107"/>
      <c r="P35" s="107"/>
      <c r="Q35" s="107"/>
      <c r="R35" s="107"/>
    </row>
  </sheetData>
  <sheetProtection algorithmName="SHA-512" hashValue="iCXW37HStqqopfbaLZxxKPmRTfhSTYBf0qZTL3gEtCbNyNzOM+JKTj/pNXEhOoZjhZ0jyLywsMvkz5Jl5sHL+g==" saltValue="QWd8nNxibKNNqoksgDh7U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00000000-0002-0000-2400-000001000000}">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E1_ZB!B51</f>
        <v>Moduł E1/9</v>
      </c>
      <c r="B3" s="374"/>
      <c r="C3" s="374"/>
      <c r="D3" s="378" t="str">
        <f>E1_ZB!C51</f>
        <v>Moduł specjalnościowy (1)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E1_ZB!B52</f>
        <v>Kurs 9.1.</v>
      </c>
      <c r="E4" s="376"/>
      <c r="F4" s="376"/>
      <c r="G4" s="376"/>
      <c r="H4" s="376"/>
      <c r="I4" s="377"/>
      <c r="J4" s="3"/>
      <c r="K4" s="3"/>
      <c r="L4" s="4"/>
      <c r="M4" s="4"/>
      <c r="N4" s="4"/>
      <c r="O4" s="4"/>
      <c r="P4" s="4"/>
      <c r="Q4" s="4"/>
      <c r="R4" s="4"/>
    </row>
    <row r="5" spans="1:19" ht="23.25" thickBot="1" x14ac:dyDescent="0.3">
      <c r="A5" s="438" t="s">
        <v>111</v>
      </c>
      <c r="B5" s="438"/>
      <c r="C5" s="438"/>
      <c r="D5" s="439" t="str">
        <f>E1_ZB!C52</f>
        <v>Finansowanie działalności gospodarczej</v>
      </c>
      <c r="E5" s="439"/>
      <c r="F5" s="439"/>
      <c r="G5" s="439"/>
      <c r="H5" s="439"/>
      <c r="I5" s="439"/>
      <c r="J5" s="439"/>
      <c r="K5" s="439"/>
      <c r="L5" s="440" t="s">
        <v>94</v>
      </c>
      <c r="M5" s="440"/>
      <c r="N5" s="44">
        <f>E1_ZB!D52</f>
        <v>4</v>
      </c>
      <c r="O5" s="440" t="s">
        <v>95</v>
      </c>
      <c r="P5" s="440"/>
      <c r="Q5" s="441" t="str">
        <f>E1_ZB!F51</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(9)'!G6</f>
        <v>II</v>
      </c>
      <c r="H7" s="184" t="s">
        <v>99</v>
      </c>
      <c r="I7" s="40">
        <f>'M (9)'!I6</f>
        <v>4</v>
      </c>
      <c r="J7" s="289" t="s">
        <v>384</v>
      </c>
      <c r="K7" s="290"/>
      <c r="L7" s="382" t="s">
        <v>100</v>
      </c>
      <c r="M7" s="383"/>
      <c r="N7" s="7" t="s">
        <v>101</v>
      </c>
      <c r="O7" s="449" t="s">
        <v>102</v>
      </c>
      <c r="P7" s="449"/>
      <c r="Q7" s="450" t="s">
        <v>103</v>
      </c>
      <c r="R7" s="450"/>
      <c r="S7" s="45">
        <f>E1_ZB!G52</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15" t="s">
        <v>681</v>
      </c>
      <c r="C14" s="316"/>
      <c r="D14" s="316"/>
      <c r="E14" s="316"/>
      <c r="F14" s="316"/>
      <c r="G14" s="316"/>
      <c r="H14" s="316"/>
      <c r="I14" s="316"/>
      <c r="J14" s="316"/>
      <c r="K14" s="316"/>
      <c r="L14" s="316"/>
      <c r="M14" s="317"/>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298</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825</v>
      </c>
      <c r="C19" s="316"/>
      <c r="D19" s="316"/>
      <c r="E19" s="316"/>
      <c r="F19" s="316"/>
      <c r="G19" s="316"/>
      <c r="H19" s="316"/>
      <c r="I19" s="316"/>
      <c r="J19" s="316"/>
      <c r="K19" s="316"/>
      <c r="L19" s="316"/>
      <c r="M19" s="317"/>
      <c r="N19" s="349" t="s">
        <v>301</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303</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306</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684</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312</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320</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704</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315</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319</v>
      </c>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t="s">
        <v>320</v>
      </c>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868</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328</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705</v>
      </c>
      <c r="C59" s="316"/>
      <c r="D59" s="316"/>
      <c r="E59" s="316"/>
      <c r="F59" s="316"/>
      <c r="G59" s="316"/>
      <c r="H59" s="316"/>
      <c r="I59" s="316"/>
      <c r="J59" s="316"/>
      <c r="K59" s="316"/>
      <c r="L59" s="316"/>
      <c r="M59" s="317"/>
      <c r="N59" s="349" t="s">
        <v>327</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706</v>
      </c>
      <c r="C64" s="316"/>
      <c r="D64" s="316"/>
      <c r="E64" s="316"/>
      <c r="F64" s="316"/>
      <c r="G64" s="316"/>
      <c r="H64" s="316"/>
      <c r="I64" s="316"/>
      <c r="J64" s="316"/>
      <c r="K64" s="316"/>
      <c r="L64" s="316"/>
      <c r="M64" s="317"/>
      <c r="N64" s="349" t="s">
        <v>328</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E1_ZB!G52</f>
        <v>26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12</v>
      </c>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v>12</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168</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E1_ZB!H52</f>
        <v>74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E1_ZB!E52</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342</v>
      </c>
      <c r="C90" s="408"/>
      <c r="D90" s="408"/>
      <c r="E90" s="409"/>
      <c r="F90" s="410">
        <v>90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21.5" customHeight="1" x14ac:dyDescent="0.25">
      <c r="A98" s="420"/>
      <c r="B98" s="390" t="s">
        <v>865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522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7.75" customHeight="1" x14ac:dyDescent="0.25">
      <c r="A102" s="420"/>
      <c r="B102" s="390" t="s">
        <v>874</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U0UDKIWAbAJ8IIoB/3vTNTTlrPrb8MUXpf9H59R9GWgfonVXa+zUcbnZkIz5kXRa1RIMqFkkPjvj1rluRgk8aA==" saltValue="U7C+GpJucV/HwZXGuDlrC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00000000-0002-0000-2500-000006000000}">
      <formula1>KEW_E1</formula1>
    </dataValidation>
  </dataValidations>
  <hyperlinks>
    <hyperlink ref="O13" r:id="rId1" xr:uid="{663ADBD0-2B68-4C5D-95D2-33A1C482104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E1_ZB!B51</f>
        <v>Moduł E1/9</v>
      </c>
      <c r="B3" s="374"/>
      <c r="C3" s="374"/>
      <c r="D3" s="378" t="str">
        <f>E1_ZB!C51</f>
        <v>Moduł specjalnościowy (1)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E1_ZB!B53</f>
        <v>Kurs 9.2.</v>
      </c>
      <c r="E4" s="376"/>
      <c r="F4" s="376"/>
      <c r="G4" s="376"/>
      <c r="H4" s="376"/>
      <c r="I4" s="377"/>
      <c r="J4" s="3"/>
      <c r="K4" s="3"/>
      <c r="L4" s="4"/>
      <c r="M4" s="4"/>
      <c r="N4" s="4"/>
      <c r="O4" s="4"/>
      <c r="P4" s="4"/>
      <c r="Q4" s="4"/>
      <c r="R4" s="4"/>
    </row>
    <row r="5" spans="1:19" ht="23.25" thickBot="1" x14ac:dyDescent="0.3">
      <c r="A5" s="438" t="s">
        <v>111</v>
      </c>
      <c r="B5" s="438"/>
      <c r="C5" s="438"/>
      <c r="D5" s="439" t="str">
        <f>E1_ZB!C53</f>
        <v>Narzędzia HR w firmie</v>
      </c>
      <c r="E5" s="439"/>
      <c r="F5" s="439"/>
      <c r="G5" s="439"/>
      <c r="H5" s="439"/>
      <c r="I5" s="439"/>
      <c r="J5" s="439"/>
      <c r="K5" s="439"/>
      <c r="L5" s="440" t="s">
        <v>94</v>
      </c>
      <c r="M5" s="440"/>
      <c r="N5" s="44">
        <f>E1_ZB!D53</f>
        <v>4</v>
      </c>
      <c r="O5" s="440" t="s">
        <v>95</v>
      </c>
      <c r="P5" s="440"/>
      <c r="Q5" s="441" t="str">
        <f>E1_ZB!F51</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(9)'!G6</f>
        <v>II</v>
      </c>
      <c r="H7" s="184" t="s">
        <v>99</v>
      </c>
      <c r="I7" s="40">
        <f>'M (9)'!I6</f>
        <v>4</v>
      </c>
      <c r="J7" s="289" t="s">
        <v>384</v>
      </c>
      <c r="K7" s="290"/>
      <c r="L7" s="382" t="s">
        <v>100</v>
      </c>
      <c r="M7" s="383"/>
      <c r="N7" s="7" t="s">
        <v>101</v>
      </c>
      <c r="O7" s="449" t="s">
        <v>102</v>
      </c>
      <c r="P7" s="449"/>
      <c r="Q7" s="450" t="s">
        <v>103</v>
      </c>
      <c r="R7" s="450"/>
      <c r="S7" s="45">
        <f>E1_ZB!G53</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707</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299</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303</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t="s">
        <v>305</v>
      </c>
      <c r="O18" s="359"/>
      <c r="P18" s="359"/>
      <c r="Q18" s="359"/>
      <c r="R18" s="359"/>
      <c r="S18" s="360"/>
    </row>
    <row r="19" spans="1:19" ht="15" customHeight="1" x14ac:dyDescent="0.25">
      <c r="A19" s="339"/>
      <c r="B19" s="315" t="s">
        <v>826</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827</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311</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316</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708</v>
      </c>
      <c r="C39" s="316"/>
      <c r="D39" s="316"/>
      <c r="E39" s="316"/>
      <c r="F39" s="316"/>
      <c r="G39" s="316"/>
      <c r="H39" s="316"/>
      <c r="I39" s="316"/>
      <c r="J39" s="316"/>
      <c r="K39" s="316"/>
      <c r="L39" s="316"/>
      <c r="M39" s="317"/>
      <c r="N39" s="349" t="s">
        <v>313</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315</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316</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319</v>
      </c>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t="s">
        <v>320</v>
      </c>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709</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324</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710</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326</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332</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E1_ZB!G53</f>
        <v>26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161</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124</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155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181</v>
      </c>
      <c r="M77" s="313"/>
      <c r="N77" s="313"/>
      <c r="O77" s="313"/>
      <c r="P77" s="313"/>
      <c r="Q77" s="313"/>
      <c r="R77" s="313"/>
      <c r="S77" s="314"/>
    </row>
    <row r="78" spans="1:19" ht="15" customHeight="1" x14ac:dyDescent="0.25">
      <c r="A78" s="339"/>
      <c r="B78" s="346" t="s">
        <v>129</v>
      </c>
      <c r="C78" s="347"/>
      <c r="D78" s="347"/>
      <c r="E78" s="347"/>
      <c r="F78" s="348"/>
      <c r="G78" s="327">
        <v>12</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174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345</v>
      </c>
      <c r="M83" s="313"/>
      <c r="N83" s="313"/>
      <c r="O83" s="313"/>
      <c r="P83" s="313"/>
      <c r="Q83" s="313"/>
      <c r="R83" s="313"/>
      <c r="S83" s="314"/>
    </row>
    <row r="84" spans="1:19" ht="15" customHeight="1" x14ac:dyDescent="0.25">
      <c r="A84" s="339"/>
      <c r="B84" s="305" t="s">
        <v>136</v>
      </c>
      <c r="C84" s="306"/>
      <c r="D84" s="306"/>
      <c r="E84" s="306"/>
      <c r="F84" s="307"/>
      <c r="G84" s="343">
        <f>E1_ZB!H53</f>
        <v>74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E1_ZB!E53</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60</v>
      </c>
      <c r="G90" s="411"/>
      <c r="H90" s="411"/>
      <c r="I90" s="412"/>
      <c r="J90" s="431"/>
      <c r="K90" s="435"/>
      <c r="L90" s="324" t="s">
        <v>293</v>
      </c>
      <c r="M90" s="325"/>
      <c r="N90" s="325"/>
      <c r="O90" s="325"/>
      <c r="P90" s="325"/>
      <c r="Q90" s="325"/>
      <c r="R90" s="325"/>
      <c r="S90" s="326"/>
    </row>
    <row r="91" spans="1:19" ht="15" customHeight="1" x14ac:dyDescent="0.25">
      <c r="A91" s="427"/>
      <c r="B91" s="407" t="s">
        <v>176</v>
      </c>
      <c r="C91" s="408"/>
      <c r="D91" s="408"/>
      <c r="E91" s="409"/>
      <c r="F91" s="410">
        <v>30</v>
      </c>
      <c r="G91" s="411"/>
      <c r="H91" s="411"/>
      <c r="I91" s="412"/>
      <c r="J91" s="431"/>
      <c r="K91" s="435"/>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20.75" customHeight="1" x14ac:dyDescent="0.25">
      <c r="A98" s="420"/>
      <c r="B98" s="390" t="s">
        <v>871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1" customHeight="1" x14ac:dyDescent="0.25">
      <c r="A100" s="420"/>
      <c r="B100" s="390" t="s">
        <v>873</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6.75" customHeight="1" x14ac:dyDescent="0.25">
      <c r="A102" s="420"/>
      <c r="B102" s="390" t="s">
        <v>872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Cec9FVFipPft36fDKMTk8XtFLAZq9nsAt9tntbjAdF/7su5AJlQA2AuSaiNOHizW4HNPOF/Sq4hMqooloaW3qg==" saltValue="CgXEhGms5NyWLk+/QpsL6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0000000-0002-0000-2600-000004000000}">
      <formula1>KEK_E1</formula1>
    </dataValidation>
    <dataValidation type="list" allowBlank="1" showInputMessage="1" showErrorMessage="1" sqref="N34:S53" xr:uid="{00000000-0002-0000-2600-000005000000}">
      <formula1>KEU_E1</formula1>
    </dataValidation>
    <dataValidation type="list" allowBlank="1" showInputMessage="1" showErrorMessage="1" sqref="N14:S33" xr:uid="{00000000-0002-0000-2600-000006000000}">
      <formula1>KEW_E1</formula1>
    </dataValidation>
  </dataValidations>
  <hyperlinks>
    <hyperlink ref="O13" r:id="rId1" xr:uid="{BC89F41E-B2FB-4E40-A8C9-109C5B210E0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E1_ZB!B10</f>
        <v>Moduł E1/1</v>
      </c>
      <c r="B3" s="374"/>
      <c r="C3" s="374"/>
      <c r="D3" s="378" t="str">
        <f>E1_ZB!C10</f>
        <v>Biznes w działaniu</v>
      </c>
      <c r="E3" s="379"/>
      <c r="F3" s="379"/>
      <c r="G3" s="379"/>
      <c r="H3" s="379"/>
      <c r="I3" s="380"/>
      <c r="J3" s="3"/>
      <c r="K3" s="3"/>
      <c r="L3" s="4"/>
      <c r="M3" s="4"/>
      <c r="N3" s="4"/>
      <c r="O3" s="4"/>
      <c r="P3" s="4"/>
      <c r="Q3" s="4"/>
      <c r="R3" s="4"/>
    </row>
    <row r="4" spans="1:19" ht="18.75" thickBot="1" x14ac:dyDescent="0.3">
      <c r="A4" s="437" t="s">
        <v>110</v>
      </c>
      <c r="B4" s="437"/>
      <c r="C4" s="437"/>
      <c r="D4" s="375" t="str">
        <f>E1_ZB!B12</f>
        <v>Kurs 1.2.</v>
      </c>
      <c r="E4" s="376"/>
      <c r="F4" s="376"/>
      <c r="G4" s="376"/>
      <c r="H4" s="376"/>
      <c r="I4" s="377"/>
      <c r="J4" s="43"/>
      <c r="K4" s="43"/>
      <c r="L4" s="4"/>
      <c r="M4" s="4"/>
      <c r="N4" s="4"/>
      <c r="O4" s="4"/>
      <c r="P4" s="4"/>
      <c r="Q4" s="4"/>
      <c r="R4" s="4"/>
    </row>
    <row r="5" spans="1:19" ht="23.25" thickBot="1" x14ac:dyDescent="0.3">
      <c r="A5" s="438" t="s">
        <v>111</v>
      </c>
      <c r="B5" s="438"/>
      <c r="C5" s="438"/>
      <c r="D5" s="439" t="str">
        <f>E1_ZB!C12</f>
        <v>Gra symulacyjna</v>
      </c>
      <c r="E5" s="439"/>
      <c r="F5" s="439"/>
      <c r="G5" s="439"/>
      <c r="H5" s="439"/>
      <c r="I5" s="439"/>
      <c r="J5" s="439"/>
      <c r="K5" s="439"/>
      <c r="L5" s="440" t="s">
        <v>94</v>
      </c>
      <c r="M5" s="440"/>
      <c r="N5" s="44">
        <f>E1_ZB!D12</f>
        <v>1</v>
      </c>
      <c r="O5" s="440" t="s">
        <v>95</v>
      </c>
      <c r="P5" s="440"/>
      <c r="Q5" s="441" t="str">
        <f>E1_ZB!F10</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(1)'!G6</f>
        <v>I</v>
      </c>
      <c r="H7" s="184" t="s">
        <v>99</v>
      </c>
      <c r="I7" s="40">
        <f>'M (1)'!I6</f>
        <v>1</v>
      </c>
      <c r="J7" s="289" t="s">
        <v>384</v>
      </c>
      <c r="K7" s="290"/>
      <c r="L7" s="382" t="s">
        <v>100</v>
      </c>
      <c r="M7" s="383"/>
      <c r="N7" s="7" t="s">
        <v>101</v>
      </c>
      <c r="O7" s="449" t="s">
        <v>102</v>
      </c>
      <c r="P7" s="449"/>
      <c r="Q7" s="450" t="s">
        <v>103</v>
      </c>
      <c r="R7" s="450"/>
      <c r="S7" s="45">
        <f>E1_ZB!G12</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571</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302</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572</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313</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573</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328</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330</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E1_ZB!G12</f>
        <v>6</v>
      </c>
      <c r="H71" s="344"/>
      <c r="I71" s="345"/>
      <c r="J71" s="367"/>
      <c r="K71" s="336" t="s">
        <v>203</v>
      </c>
      <c r="L71" s="308" t="s">
        <v>122</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172</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6</v>
      </c>
      <c r="H80" s="328"/>
      <c r="I80" s="329"/>
      <c r="J80" s="367"/>
      <c r="K80" s="336" t="s">
        <v>204</v>
      </c>
      <c r="L80" s="308" t="s">
        <v>132</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171</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174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E1_ZB!H12</f>
        <v>19</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E1_ZB!E12</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141</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107.25" customHeight="1" x14ac:dyDescent="0.25">
      <c r="A98" s="420"/>
      <c r="B98" s="390" t="s">
        <v>451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3.25" customHeight="1" x14ac:dyDescent="0.25">
      <c r="A100" s="420"/>
      <c r="B100" s="390" t="s">
        <v>401</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9.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WGuG6eHC0CCc1owWPmdeNGOkFPk93aecWlRPHepoup2GZf3ZOv+Pzv3QgGFFvmqdyNxAXyJdgmidCWIUKUZ3EA==" saltValue="mTn4cDRnj5bRRY1VJyvPE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9158F7A0-1C75-4468-B93F-CA81C060009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E1_ZB!B55</f>
        <v>Moduł E1/10</v>
      </c>
      <c r="D3" s="304"/>
      <c r="E3" s="304"/>
      <c r="F3" s="269"/>
      <c r="G3" s="3"/>
      <c r="H3" s="3"/>
      <c r="I3" s="3"/>
      <c r="J3" s="3"/>
      <c r="K3" s="3"/>
      <c r="L3" s="4"/>
      <c r="M3" s="4"/>
      <c r="N3" s="4"/>
      <c r="O3" s="4"/>
      <c r="P3" s="4"/>
      <c r="Q3" s="4"/>
    </row>
    <row r="4" spans="1:19" s="175" customFormat="1" ht="39.75" customHeight="1" thickBot="1" x14ac:dyDescent="0.3">
      <c r="A4" s="286" t="s">
        <v>93</v>
      </c>
      <c r="B4" s="286"/>
      <c r="C4" s="294" t="str">
        <f>E1_ZB!C55</f>
        <v>Moduł dyplomowy (1)</v>
      </c>
      <c r="D4" s="295"/>
      <c r="E4" s="295"/>
      <c r="F4" s="295"/>
      <c r="G4" s="295"/>
      <c r="H4" s="295"/>
      <c r="I4" s="295"/>
      <c r="J4" s="296"/>
      <c r="K4" s="299" t="s">
        <v>94</v>
      </c>
      <c r="L4" s="299"/>
      <c r="M4" s="185">
        <f>E1_ZB!D55</f>
        <v>7</v>
      </c>
      <c r="N4" s="297" t="s">
        <v>95</v>
      </c>
      <c r="O4" s="298"/>
      <c r="P4" s="291" t="str">
        <f>E1_ZB!F55</f>
        <v>prof. A. Zelek</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5</v>
      </c>
      <c r="J6" s="7" t="s">
        <v>291</v>
      </c>
      <c r="K6" s="287" t="s">
        <v>100</v>
      </c>
      <c r="L6" s="287"/>
      <c r="M6" s="288" t="s">
        <v>101</v>
      </c>
      <c r="N6" s="288"/>
      <c r="O6" s="185" t="s">
        <v>102</v>
      </c>
      <c r="P6" s="289" t="s">
        <v>103</v>
      </c>
      <c r="Q6" s="290"/>
      <c r="R6" s="185">
        <f>E1_ZB!G55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482" t="s">
        <v>426</v>
      </c>
      <c r="B11" s="483"/>
      <c r="C11" s="483"/>
      <c r="D11" s="483"/>
      <c r="E11" s="483"/>
      <c r="F11" s="483"/>
      <c r="G11" s="483"/>
      <c r="H11" s="483"/>
      <c r="I11" s="483"/>
      <c r="J11" s="483"/>
      <c r="K11" s="483"/>
      <c r="L11" s="483"/>
      <c r="M11" s="483"/>
      <c r="N11" s="483"/>
      <c r="O11" s="483"/>
      <c r="P11" s="483"/>
      <c r="Q11" s="483"/>
      <c r="R11" s="48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427</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527</v>
      </c>
      <c r="B22" s="280"/>
      <c r="C22" s="280"/>
      <c r="D22" s="280"/>
      <c r="E22" s="280"/>
      <c r="F22" s="280" t="s">
        <v>528</v>
      </c>
      <c r="G22" s="280"/>
      <c r="H22" s="280"/>
      <c r="I22" s="280"/>
      <c r="J22" s="280"/>
      <c r="K22" s="280"/>
      <c r="L22" s="280" t="s">
        <v>428</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E1_ZB!B55</f>
        <v>Moduł E1/10</v>
      </c>
      <c r="C26" s="262"/>
      <c r="D26" s="33" t="str">
        <f>E1_ZB!B56</f>
        <v>Kurs 10.1.</v>
      </c>
      <c r="E26" s="106" t="str">
        <f>E1_ZB!B55</f>
        <v>Moduł E1/10</v>
      </c>
      <c r="F26" s="236" t="str">
        <f>E1_ZB!B57</f>
        <v>Kurs 10.2.</v>
      </c>
      <c r="G26" s="237"/>
      <c r="H26" s="263" t="str">
        <f>E1_ZB!B55</f>
        <v>Moduł E1/10</v>
      </c>
      <c r="I26" s="264"/>
      <c r="J26" s="34" t="str">
        <f>E1_ZB!B58</f>
        <v>Kurs 10.3.</v>
      </c>
      <c r="K26" s="213"/>
      <c r="L26" s="214"/>
      <c r="M26" s="213"/>
      <c r="N26" s="214"/>
      <c r="O26" s="215"/>
      <c r="P26" s="216"/>
      <c r="Q26" s="215"/>
      <c r="R26" s="217"/>
    </row>
    <row r="27" spans="1:19" s="107" customFormat="1" ht="59.25" customHeight="1" x14ac:dyDescent="0.25">
      <c r="A27" s="136" t="s">
        <v>111</v>
      </c>
      <c r="B27" s="458" t="str">
        <f>E1_ZB!C56</f>
        <v>Metodyka pisania prac dyplomowych</v>
      </c>
      <c r="C27" s="459"/>
      <c r="D27" s="460"/>
      <c r="E27" s="461" t="str">
        <f>E1_ZB!C57</f>
        <v>Metody badań ekonomicznych - warsztat</v>
      </c>
      <c r="F27" s="462"/>
      <c r="G27" s="463"/>
      <c r="H27" s="464" t="str">
        <f>E1_ZB!C58</f>
        <v>Praca z promotorem</v>
      </c>
      <c r="I27" s="465"/>
      <c r="J27" s="466"/>
      <c r="K27" s="467"/>
      <c r="L27" s="468"/>
      <c r="M27" s="468"/>
      <c r="N27" s="469"/>
      <c r="O27" s="470"/>
      <c r="P27" s="471"/>
      <c r="Q27" s="471"/>
      <c r="R27" s="472"/>
    </row>
    <row r="28" spans="1:19" s="107" customFormat="1" ht="30" customHeight="1" thickBot="1" x14ac:dyDescent="0.3">
      <c r="A28" s="39" t="s">
        <v>112</v>
      </c>
      <c r="B28" s="230">
        <f>E1_ZB!D56</f>
        <v>2</v>
      </c>
      <c r="C28" s="231"/>
      <c r="D28" s="232"/>
      <c r="E28" s="241">
        <f>E1_ZB!D57</f>
        <v>2</v>
      </c>
      <c r="F28" s="242"/>
      <c r="G28" s="243"/>
      <c r="H28" s="210">
        <f>E1_ZB!D58</f>
        <v>3</v>
      </c>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c r="M29" s="165"/>
      <c r="N29" s="166"/>
      <c r="O29" s="167"/>
      <c r="P29" s="168"/>
      <c r="Q29" s="169"/>
      <c r="R29" s="170"/>
    </row>
    <row r="30" spans="1:19" s="107" customFormat="1" x14ac:dyDescent="0.25"/>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sheetData>
  <sheetProtection algorithmName="SHA-512" hashValue="wek6N+z+sr7pYPCFM5dE+QyryhHPEagZLXvu9LvQddwh1OrRJdLGILa6wI0fcueJu0lL3U0DfwlezTjmSdsfOw==" saltValue="2AocsIMR8Mp3CkVu9TjlU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E1_ZB!B55</f>
        <v>Moduł E1/10</v>
      </c>
      <c r="B3" s="374"/>
      <c r="C3" s="374"/>
      <c r="D3" s="378" t="str">
        <f>E1_ZB!C55</f>
        <v>Moduł dyplomowy (1)</v>
      </c>
      <c r="E3" s="379"/>
      <c r="F3" s="379"/>
      <c r="G3" s="379"/>
      <c r="H3" s="379"/>
      <c r="I3" s="380"/>
      <c r="J3" s="3"/>
      <c r="K3" s="3"/>
      <c r="L3" s="4"/>
      <c r="M3" s="4"/>
      <c r="N3" s="4"/>
      <c r="O3" s="4"/>
      <c r="P3" s="4"/>
      <c r="Q3" s="4"/>
      <c r="R3" s="4"/>
    </row>
    <row r="4" spans="1:19" ht="18.75" thickBot="1" x14ac:dyDescent="0.3">
      <c r="A4" s="437" t="s">
        <v>110</v>
      </c>
      <c r="B4" s="437"/>
      <c r="C4" s="437"/>
      <c r="D4" s="375" t="str">
        <f>E1_ZB!B56</f>
        <v>Kurs 10.1.</v>
      </c>
      <c r="E4" s="376"/>
      <c r="F4" s="376"/>
      <c r="G4" s="376"/>
      <c r="H4" s="376"/>
      <c r="I4" s="377"/>
      <c r="J4" s="3"/>
      <c r="K4" s="3"/>
      <c r="L4" s="4"/>
      <c r="M4" s="4"/>
      <c r="N4" s="4"/>
      <c r="O4" s="4"/>
      <c r="P4" s="4"/>
      <c r="Q4" s="4"/>
      <c r="R4" s="4"/>
    </row>
    <row r="5" spans="1:19" ht="23.25" thickBot="1" x14ac:dyDescent="0.3">
      <c r="A5" s="438" t="s">
        <v>111</v>
      </c>
      <c r="B5" s="438"/>
      <c r="C5" s="438"/>
      <c r="D5" s="439" t="str">
        <f>E1_ZB!C56</f>
        <v>Metodyka pisania prac dyplomowych</v>
      </c>
      <c r="E5" s="439"/>
      <c r="F5" s="439"/>
      <c r="G5" s="439"/>
      <c r="H5" s="439"/>
      <c r="I5" s="439"/>
      <c r="J5" s="439"/>
      <c r="K5" s="439"/>
      <c r="L5" s="440" t="s">
        <v>94</v>
      </c>
      <c r="M5" s="440"/>
      <c r="N5" s="44">
        <f>E1_ZB!D56</f>
        <v>2</v>
      </c>
      <c r="O5" s="440" t="s">
        <v>95</v>
      </c>
      <c r="P5" s="440"/>
      <c r="Q5" s="441" t="str">
        <f>E1_ZB!F55</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(10)'!G6</f>
        <v>III</v>
      </c>
      <c r="H7" s="184" t="s">
        <v>99</v>
      </c>
      <c r="I7" s="40">
        <f>'M (10)'!I6</f>
        <v>5</v>
      </c>
      <c r="J7" s="289" t="s">
        <v>384</v>
      </c>
      <c r="K7" s="290"/>
      <c r="L7" s="382" t="s">
        <v>100</v>
      </c>
      <c r="M7" s="383"/>
      <c r="N7" s="7" t="s">
        <v>101</v>
      </c>
      <c r="O7" s="449" t="s">
        <v>102</v>
      </c>
      <c r="P7" s="449"/>
      <c r="Q7" s="450" t="s">
        <v>103</v>
      </c>
      <c r="R7" s="450"/>
      <c r="S7" s="45">
        <f>E1_ZB!G56</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711</v>
      </c>
      <c r="C14" s="388"/>
      <c r="D14" s="388"/>
      <c r="E14" s="388"/>
      <c r="F14" s="388"/>
      <c r="G14" s="388"/>
      <c r="H14" s="388"/>
      <c r="I14" s="388"/>
      <c r="J14" s="388"/>
      <c r="K14" s="388"/>
      <c r="L14" s="388"/>
      <c r="M14" s="389"/>
      <c r="N14" s="355" t="s">
        <v>307</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712</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477"/>
      <c r="D20" s="477"/>
      <c r="E20" s="477"/>
      <c r="F20" s="477"/>
      <c r="G20" s="477"/>
      <c r="H20" s="477"/>
      <c r="I20" s="477"/>
      <c r="J20" s="477"/>
      <c r="K20" s="477"/>
      <c r="L20" s="477"/>
      <c r="M20" s="320"/>
      <c r="N20" s="352" t="s">
        <v>307</v>
      </c>
      <c r="O20" s="353"/>
      <c r="P20" s="353"/>
      <c r="Q20" s="353"/>
      <c r="R20" s="353"/>
      <c r="S20" s="354"/>
    </row>
    <row r="21" spans="1:19" ht="15" customHeight="1" x14ac:dyDescent="0.25">
      <c r="A21" s="339"/>
      <c r="B21" s="318"/>
      <c r="C21" s="477"/>
      <c r="D21" s="477"/>
      <c r="E21" s="477"/>
      <c r="F21" s="477"/>
      <c r="G21" s="477"/>
      <c r="H21" s="477"/>
      <c r="I21" s="477"/>
      <c r="J21" s="477"/>
      <c r="K21" s="477"/>
      <c r="L21" s="477"/>
      <c r="M21" s="320"/>
      <c r="N21" s="352"/>
      <c r="O21" s="353"/>
      <c r="P21" s="353"/>
      <c r="Q21" s="353"/>
      <c r="R21" s="353"/>
      <c r="S21" s="354"/>
    </row>
    <row r="22" spans="1:19" ht="15" customHeight="1" x14ac:dyDescent="0.25">
      <c r="A22" s="339"/>
      <c r="B22" s="318"/>
      <c r="C22" s="477"/>
      <c r="D22" s="477"/>
      <c r="E22" s="477"/>
      <c r="F22" s="477"/>
      <c r="G22" s="477"/>
      <c r="H22" s="477"/>
      <c r="I22" s="477"/>
      <c r="J22" s="477"/>
      <c r="K22" s="477"/>
      <c r="L22" s="477"/>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713</v>
      </c>
      <c r="C24" s="316"/>
      <c r="D24" s="316"/>
      <c r="E24" s="316"/>
      <c r="F24" s="316"/>
      <c r="G24" s="316"/>
      <c r="H24" s="316"/>
      <c r="I24" s="316"/>
      <c r="J24" s="316"/>
      <c r="K24" s="316"/>
      <c r="L24" s="316"/>
      <c r="M24" s="317"/>
      <c r="N24" s="349" t="s">
        <v>307</v>
      </c>
      <c r="O24" s="350"/>
      <c r="P24" s="350"/>
      <c r="Q24" s="350"/>
      <c r="R24" s="350"/>
      <c r="S24" s="351"/>
    </row>
    <row r="25" spans="1:19" ht="15" customHeight="1" x14ac:dyDescent="0.25">
      <c r="A25" s="339"/>
      <c r="B25" s="318"/>
      <c r="C25" s="477"/>
      <c r="D25" s="477"/>
      <c r="E25" s="477"/>
      <c r="F25" s="477"/>
      <c r="G25" s="477"/>
      <c r="H25" s="477"/>
      <c r="I25" s="477"/>
      <c r="J25" s="477"/>
      <c r="K25" s="477"/>
      <c r="L25" s="477"/>
      <c r="M25" s="320"/>
      <c r="N25" s="352" t="s">
        <v>300</v>
      </c>
      <c r="O25" s="353"/>
      <c r="P25" s="353"/>
      <c r="Q25" s="353"/>
      <c r="R25" s="353"/>
      <c r="S25" s="354"/>
    </row>
    <row r="26" spans="1:19" ht="15" customHeight="1" x14ac:dyDescent="0.25">
      <c r="A26" s="339"/>
      <c r="B26" s="318"/>
      <c r="C26" s="477"/>
      <c r="D26" s="477"/>
      <c r="E26" s="477"/>
      <c r="F26" s="477"/>
      <c r="G26" s="477"/>
      <c r="H26" s="477"/>
      <c r="I26" s="477"/>
      <c r="J26" s="477"/>
      <c r="K26" s="477"/>
      <c r="L26" s="477"/>
      <c r="M26" s="320"/>
      <c r="N26" s="352" t="s">
        <v>306</v>
      </c>
      <c r="O26" s="353"/>
      <c r="P26" s="353"/>
      <c r="Q26" s="353"/>
      <c r="R26" s="353"/>
      <c r="S26" s="354"/>
    </row>
    <row r="27" spans="1:19" ht="15" customHeight="1" x14ac:dyDescent="0.25">
      <c r="A27" s="339"/>
      <c r="B27" s="318"/>
      <c r="C27" s="477"/>
      <c r="D27" s="477"/>
      <c r="E27" s="477"/>
      <c r="F27" s="477"/>
      <c r="G27" s="477"/>
      <c r="H27" s="477"/>
      <c r="I27" s="477"/>
      <c r="J27" s="477"/>
      <c r="K27" s="477"/>
      <c r="L27" s="477"/>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477"/>
      <c r="D30" s="477"/>
      <c r="E30" s="477"/>
      <c r="F30" s="477"/>
      <c r="G30" s="477"/>
      <c r="H30" s="477"/>
      <c r="I30" s="477"/>
      <c r="J30" s="477"/>
      <c r="K30" s="477"/>
      <c r="L30" s="477"/>
      <c r="M30" s="320"/>
      <c r="N30" s="352"/>
      <c r="O30" s="353"/>
      <c r="P30" s="353"/>
      <c r="Q30" s="353"/>
      <c r="R30" s="353"/>
      <c r="S30" s="354"/>
    </row>
    <row r="31" spans="1:19" ht="15" hidden="1" customHeight="1" x14ac:dyDescent="0.25">
      <c r="A31" s="339"/>
      <c r="B31" s="318"/>
      <c r="C31" s="477"/>
      <c r="D31" s="477"/>
      <c r="E31" s="477"/>
      <c r="F31" s="477"/>
      <c r="G31" s="477"/>
      <c r="H31" s="477"/>
      <c r="I31" s="477"/>
      <c r="J31" s="477"/>
      <c r="K31" s="477"/>
      <c r="L31" s="477"/>
      <c r="M31" s="320"/>
      <c r="N31" s="352"/>
      <c r="O31" s="353"/>
      <c r="P31" s="353"/>
      <c r="Q31" s="353"/>
      <c r="R31" s="353"/>
      <c r="S31" s="354"/>
    </row>
    <row r="32" spans="1:19" ht="15" hidden="1"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714</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309</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t="s">
        <v>310</v>
      </c>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t="s">
        <v>313</v>
      </c>
      <c r="O37" s="353"/>
      <c r="P37" s="353"/>
      <c r="Q37" s="353"/>
      <c r="R37" s="353"/>
      <c r="S37" s="354"/>
    </row>
    <row r="38" spans="1:19" ht="15" customHeight="1" thickBot="1" x14ac:dyDescent="0.3">
      <c r="A38" s="445"/>
      <c r="B38" s="384"/>
      <c r="C38" s="385"/>
      <c r="D38" s="385"/>
      <c r="E38" s="385"/>
      <c r="F38" s="385"/>
      <c r="G38" s="385"/>
      <c r="H38" s="385"/>
      <c r="I38" s="385"/>
      <c r="J38" s="385"/>
      <c r="K38" s="385"/>
      <c r="L38" s="385"/>
      <c r="M38" s="386"/>
      <c r="N38" s="358" t="s">
        <v>317</v>
      </c>
      <c r="O38" s="359"/>
      <c r="P38" s="359"/>
      <c r="Q38" s="359"/>
      <c r="R38" s="359"/>
      <c r="S38" s="360"/>
    </row>
    <row r="39" spans="1:19" ht="15" customHeight="1" x14ac:dyDescent="0.25">
      <c r="A39" s="445"/>
      <c r="B39" s="315" t="s">
        <v>715</v>
      </c>
      <c r="C39" s="316"/>
      <c r="D39" s="316"/>
      <c r="E39" s="316"/>
      <c r="F39" s="316"/>
      <c r="G39" s="316"/>
      <c r="H39" s="316"/>
      <c r="I39" s="316"/>
      <c r="J39" s="316"/>
      <c r="K39" s="316"/>
      <c r="L39" s="316"/>
      <c r="M39" s="317"/>
      <c r="N39" s="355" t="s">
        <v>308</v>
      </c>
      <c r="O39" s="356"/>
      <c r="P39" s="356"/>
      <c r="Q39" s="356"/>
      <c r="R39" s="356"/>
      <c r="S39" s="357"/>
    </row>
    <row r="40" spans="1:19" ht="15" customHeight="1" x14ac:dyDescent="0.25">
      <c r="A40" s="445"/>
      <c r="B40" s="318"/>
      <c r="C40" s="477"/>
      <c r="D40" s="477"/>
      <c r="E40" s="477"/>
      <c r="F40" s="477"/>
      <c r="G40" s="477"/>
      <c r="H40" s="477"/>
      <c r="I40" s="477"/>
      <c r="J40" s="477"/>
      <c r="K40" s="477"/>
      <c r="L40" s="477"/>
      <c r="M40" s="320"/>
      <c r="N40" s="352" t="s">
        <v>309</v>
      </c>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t="s">
        <v>310</v>
      </c>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t="s">
        <v>313</v>
      </c>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t="s">
        <v>317</v>
      </c>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477"/>
      <c r="D45" s="477"/>
      <c r="E45" s="477"/>
      <c r="F45" s="477"/>
      <c r="G45" s="477"/>
      <c r="H45" s="477"/>
      <c r="I45" s="477"/>
      <c r="J45" s="477"/>
      <c r="K45" s="477"/>
      <c r="L45" s="477"/>
      <c r="M45" s="320"/>
      <c r="N45" s="352"/>
      <c r="O45" s="353"/>
      <c r="P45" s="353"/>
      <c r="Q45" s="353"/>
      <c r="R45" s="353"/>
      <c r="S45" s="354"/>
    </row>
    <row r="46" spans="1:19" ht="15" hidden="1" customHeight="1" x14ac:dyDescent="0.25">
      <c r="A46" s="445"/>
      <c r="B46" s="318"/>
      <c r="C46" s="477"/>
      <c r="D46" s="477"/>
      <c r="E46" s="477"/>
      <c r="F46" s="477"/>
      <c r="G46" s="477"/>
      <c r="H46" s="477"/>
      <c r="I46" s="477"/>
      <c r="J46" s="477"/>
      <c r="K46" s="477"/>
      <c r="L46" s="477"/>
      <c r="M46" s="320"/>
      <c r="N46" s="352"/>
      <c r="O46" s="353"/>
      <c r="P46" s="353"/>
      <c r="Q46" s="353"/>
      <c r="R46" s="353"/>
      <c r="S46" s="354"/>
    </row>
    <row r="47" spans="1:19" ht="15" hidden="1" customHeight="1" x14ac:dyDescent="0.25">
      <c r="A47" s="445"/>
      <c r="B47" s="318"/>
      <c r="C47" s="477"/>
      <c r="D47" s="477"/>
      <c r="E47" s="477"/>
      <c r="F47" s="477"/>
      <c r="G47" s="477"/>
      <c r="H47" s="477"/>
      <c r="I47" s="477"/>
      <c r="J47" s="477"/>
      <c r="K47" s="477"/>
      <c r="L47" s="477"/>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477"/>
      <c r="D50" s="477"/>
      <c r="E50" s="477"/>
      <c r="F50" s="477"/>
      <c r="G50" s="477"/>
      <c r="H50" s="477"/>
      <c r="I50" s="477"/>
      <c r="J50" s="477"/>
      <c r="K50" s="477"/>
      <c r="L50" s="477"/>
      <c r="M50" s="320"/>
      <c r="N50" s="352"/>
      <c r="O50" s="353"/>
      <c r="P50" s="353"/>
      <c r="Q50" s="353"/>
      <c r="R50" s="353"/>
      <c r="S50" s="354"/>
    </row>
    <row r="51" spans="1:19" ht="15" hidden="1" customHeight="1" x14ac:dyDescent="0.25">
      <c r="A51" s="445"/>
      <c r="B51" s="318"/>
      <c r="C51" s="477"/>
      <c r="D51" s="477"/>
      <c r="E51" s="477"/>
      <c r="F51" s="477"/>
      <c r="G51" s="477"/>
      <c r="H51" s="477"/>
      <c r="I51" s="477"/>
      <c r="J51" s="477"/>
      <c r="K51" s="477"/>
      <c r="L51" s="477"/>
      <c r="M51" s="320"/>
      <c r="N51" s="352"/>
      <c r="O51" s="353"/>
      <c r="P51" s="353"/>
      <c r="Q51" s="353"/>
      <c r="R51" s="353"/>
      <c r="S51" s="354"/>
    </row>
    <row r="52" spans="1:19" ht="15" hidden="1"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834</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331</v>
      </c>
      <c r="O57" s="353"/>
      <c r="P57" s="353"/>
      <c r="Q57" s="353"/>
      <c r="R57" s="353"/>
      <c r="S57" s="354"/>
    </row>
    <row r="58" spans="1:19" ht="15" customHeight="1" thickBot="1" x14ac:dyDescent="0.3">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716</v>
      </c>
      <c r="C59" s="316"/>
      <c r="D59" s="316"/>
      <c r="E59" s="316"/>
      <c r="F59" s="316"/>
      <c r="G59" s="316"/>
      <c r="H59" s="316"/>
      <c r="I59" s="316"/>
      <c r="J59" s="316"/>
      <c r="K59" s="316"/>
      <c r="L59" s="316"/>
      <c r="M59" s="317"/>
      <c r="N59" s="355" t="s">
        <v>322</v>
      </c>
      <c r="O59" s="356"/>
      <c r="P59" s="356"/>
      <c r="Q59" s="356"/>
      <c r="R59" s="356"/>
      <c r="S59" s="357"/>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329</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331</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E1_ZB!G56</f>
        <v>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v>3</v>
      </c>
      <c r="H73" s="328"/>
      <c r="I73" s="329"/>
      <c r="J73" s="367"/>
      <c r="K73" s="337"/>
      <c r="L73" s="312" t="s">
        <v>164</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3</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E1_ZB!H56</f>
        <v>44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E1_ZB!E56</f>
        <v>zal. bez oceny</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51.5" customHeight="1" x14ac:dyDescent="0.25">
      <c r="A98" s="420"/>
      <c r="B98" s="390" t="s">
        <v>529</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53.25" customHeight="1" x14ac:dyDescent="0.25">
      <c r="A100" s="420"/>
      <c r="B100" s="390" t="s">
        <v>530</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9.75" customHeight="1" x14ac:dyDescent="0.25">
      <c r="A102" s="420"/>
      <c r="B102" s="390" t="s">
        <v>531</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h0eAPHmnFff4kr9h8JNAuzzfC0l6e0d8OM6y1di0HyNjn7oUmbfVYaRYzAAaICRFXwSXq5NsF+I2Hms6iQHIDA==" saltValue="iqXpVVDqrmrEYCmlhNB+L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33102FC6-2094-4B62-9C01-A6880BF9223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E1_ZB!B55</f>
        <v>Moduł E1/10</v>
      </c>
      <c r="B3" s="374"/>
      <c r="C3" s="374"/>
      <c r="D3" s="378" t="str">
        <f>E1_ZB!C55</f>
        <v>Moduł dyplomowy (1)</v>
      </c>
      <c r="E3" s="379"/>
      <c r="F3" s="379"/>
      <c r="G3" s="379"/>
      <c r="H3" s="379"/>
      <c r="I3" s="380"/>
      <c r="J3" s="3"/>
      <c r="K3" s="3"/>
      <c r="L3" s="4"/>
      <c r="M3" s="4"/>
      <c r="N3" s="4"/>
      <c r="O3" s="4"/>
      <c r="P3" s="4"/>
      <c r="Q3" s="4"/>
      <c r="R3" s="4"/>
    </row>
    <row r="4" spans="1:19" ht="18.75" thickBot="1" x14ac:dyDescent="0.3">
      <c r="A4" s="437" t="s">
        <v>110</v>
      </c>
      <c r="B4" s="437"/>
      <c r="C4" s="437"/>
      <c r="D4" s="375" t="str">
        <f>E1_ZB!B57</f>
        <v>Kurs 10.2.</v>
      </c>
      <c r="E4" s="376"/>
      <c r="F4" s="376"/>
      <c r="G4" s="376"/>
      <c r="H4" s="376"/>
      <c r="I4" s="377"/>
      <c r="J4" s="3"/>
      <c r="K4" s="3"/>
      <c r="L4" s="4"/>
      <c r="M4" s="4"/>
      <c r="N4" s="4"/>
      <c r="O4" s="4"/>
      <c r="P4" s="4"/>
      <c r="Q4" s="4"/>
      <c r="R4" s="4"/>
    </row>
    <row r="5" spans="1:19" ht="23.25" thickBot="1" x14ac:dyDescent="0.3">
      <c r="A5" s="438" t="s">
        <v>111</v>
      </c>
      <c r="B5" s="438"/>
      <c r="C5" s="438"/>
      <c r="D5" s="439" t="str">
        <f>E1_ZB!C57</f>
        <v>Metody badań ekonomicznych - warsztat</v>
      </c>
      <c r="E5" s="439"/>
      <c r="F5" s="439"/>
      <c r="G5" s="439"/>
      <c r="H5" s="439"/>
      <c r="I5" s="439"/>
      <c r="J5" s="439"/>
      <c r="K5" s="439"/>
      <c r="L5" s="440" t="s">
        <v>94</v>
      </c>
      <c r="M5" s="440"/>
      <c r="N5" s="44">
        <f>E1_ZB!D57</f>
        <v>2</v>
      </c>
      <c r="O5" s="440" t="s">
        <v>95</v>
      </c>
      <c r="P5" s="440"/>
      <c r="Q5" s="441" t="str">
        <f>E1_ZB!F55</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(10)'!G6</f>
        <v>III</v>
      </c>
      <c r="H7" s="184" t="s">
        <v>99</v>
      </c>
      <c r="I7" s="40">
        <f>'M (10)'!I6</f>
        <v>5</v>
      </c>
      <c r="J7" s="289" t="s">
        <v>384</v>
      </c>
      <c r="K7" s="290"/>
      <c r="L7" s="382" t="s">
        <v>100</v>
      </c>
      <c r="M7" s="383"/>
      <c r="N7" s="7" t="s">
        <v>101</v>
      </c>
      <c r="O7" s="449" t="s">
        <v>102</v>
      </c>
      <c r="P7" s="449"/>
      <c r="Q7" s="450" t="s">
        <v>103</v>
      </c>
      <c r="R7" s="450"/>
      <c r="S7" s="45">
        <f>E1_ZB!G57</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717</v>
      </c>
      <c r="C14" s="388"/>
      <c r="D14" s="388"/>
      <c r="E14" s="388"/>
      <c r="F14" s="388"/>
      <c r="G14" s="388"/>
      <c r="H14" s="388"/>
      <c r="I14" s="388"/>
      <c r="J14" s="388"/>
      <c r="K14" s="388"/>
      <c r="L14" s="388"/>
      <c r="M14" s="389"/>
      <c r="N14" s="355" t="s">
        <v>298</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t="s">
        <v>306</v>
      </c>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t="s">
        <v>307</v>
      </c>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thickBot="1" x14ac:dyDescent="0.3">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718</v>
      </c>
      <c r="C19" s="316"/>
      <c r="D19" s="316"/>
      <c r="E19" s="316"/>
      <c r="F19" s="316"/>
      <c r="G19" s="316"/>
      <c r="H19" s="316"/>
      <c r="I19" s="316"/>
      <c r="J19" s="316"/>
      <c r="K19" s="316"/>
      <c r="L19" s="316"/>
      <c r="M19" s="317"/>
      <c r="N19" s="355" t="s">
        <v>298</v>
      </c>
      <c r="O19" s="356"/>
      <c r="P19" s="356"/>
      <c r="Q19" s="356"/>
      <c r="R19" s="356"/>
      <c r="S19" s="357"/>
    </row>
    <row r="20" spans="1:19" ht="15" customHeight="1" x14ac:dyDescent="0.25">
      <c r="A20" s="339"/>
      <c r="B20" s="318"/>
      <c r="C20" s="477"/>
      <c r="D20" s="477"/>
      <c r="E20" s="477"/>
      <c r="F20" s="477"/>
      <c r="G20" s="477"/>
      <c r="H20" s="477"/>
      <c r="I20" s="477"/>
      <c r="J20" s="477"/>
      <c r="K20" s="477"/>
      <c r="L20" s="477"/>
      <c r="M20" s="320"/>
      <c r="N20" s="352" t="s">
        <v>306</v>
      </c>
      <c r="O20" s="353"/>
      <c r="P20" s="353"/>
      <c r="Q20" s="353"/>
      <c r="R20" s="353"/>
      <c r="S20" s="354"/>
    </row>
    <row r="21" spans="1:19" ht="15" customHeight="1" x14ac:dyDescent="0.25">
      <c r="A21" s="339"/>
      <c r="B21" s="318"/>
      <c r="C21" s="477"/>
      <c r="D21" s="477"/>
      <c r="E21" s="477"/>
      <c r="F21" s="477"/>
      <c r="G21" s="477"/>
      <c r="H21" s="477"/>
      <c r="I21" s="477"/>
      <c r="J21" s="477"/>
      <c r="K21" s="477"/>
      <c r="L21" s="477"/>
      <c r="M21" s="320"/>
      <c r="N21" s="352" t="s">
        <v>307</v>
      </c>
      <c r="O21" s="353"/>
      <c r="P21" s="353"/>
      <c r="Q21" s="353"/>
      <c r="R21" s="353"/>
      <c r="S21" s="354"/>
    </row>
    <row r="22" spans="1:19" ht="15" customHeight="1" x14ac:dyDescent="0.25">
      <c r="A22" s="339"/>
      <c r="B22" s="318"/>
      <c r="C22" s="477"/>
      <c r="D22" s="477"/>
      <c r="E22" s="477"/>
      <c r="F22" s="477"/>
      <c r="G22" s="477"/>
      <c r="H22" s="477"/>
      <c r="I22" s="477"/>
      <c r="J22" s="477"/>
      <c r="K22" s="477"/>
      <c r="L22" s="477"/>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477"/>
      <c r="D25" s="477"/>
      <c r="E25" s="477"/>
      <c r="F25" s="477"/>
      <c r="G25" s="477"/>
      <c r="H25" s="477"/>
      <c r="I25" s="477"/>
      <c r="J25" s="477"/>
      <c r="K25" s="477"/>
      <c r="L25" s="477"/>
      <c r="M25" s="320"/>
      <c r="N25" s="352"/>
      <c r="O25" s="353"/>
      <c r="P25" s="353"/>
      <c r="Q25" s="353"/>
      <c r="R25" s="353"/>
      <c r="S25" s="354"/>
    </row>
    <row r="26" spans="1:19" ht="15" hidden="1" customHeight="1" x14ac:dyDescent="0.25">
      <c r="A26" s="339"/>
      <c r="B26" s="318"/>
      <c r="C26" s="477"/>
      <c r="D26" s="477"/>
      <c r="E26" s="477"/>
      <c r="F26" s="477"/>
      <c r="G26" s="477"/>
      <c r="H26" s="477"/>
      <c r="I26" s="477"/>
      <c r="J26" s="477"/>
      <c r="K26" s="477"/>
      <c r="L26" s="477"/>
      <c r="M26" s="320"/>
      <c r="N26" s="352"/>
      <c r="O26" s="353"/>
      <c r="P26" s="353"/>
      <c r="Q26" s="353"/>
      <c r="R26" s="353"/>
      <c r="S26" s="354"/>
    </row>
    <row r="27" spans="1:19" ht="15" hidden="1" customHeight="1" x14ac:dyDescent="0.25">
      <c r="A27" s="339"/>
      <c r="B27" s="318"/>
      <c r="C27" s="477"/>
      <c r="D27" s="477"/>
      <c r="E27" s="477"/>
      <c r="F27" s="477"/>
      <c r="G27" s="477"/>
      <c r="H27" s="477"/>
      <c r="I27" s="477"/>
      <c r="J27" s="477"/>
      <c r="K27" s="477"/>
      <c r="L27" s="477"/>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477"/>
      <c r="D30" s="477"/>
      <c r="E30" s="477"/>
      <c r="F30" s="477"/>
      <c r="G30" s="477"/>
      <c r="H30" s="477"/>
      <c r="I30" s="477"/>
      <c r="J30" s="477"/>
      <c r="K30" s="477"/>
      <c r="L30" s="477"/>
      <c r="M30" s="320"/>
      <c r="N30" s="352"/>
      <c r="O30" s="353"/>
      <c r="P30" s="353"/>
      <c r="Q30" s="353"/>
      <c r="R30" s="353"/>
      <c r="S30" s="354"/>
    </row>
    <row r="31" spans="1:19" ht="15" hidden="1" customHeight="1" x14ac:dyDescent="0.25">
      <c r="A31" s="339"/>
      <c r="B31" s="318"/>
      <c r="C31" s="477"/>
      <c r="D31" s="477"/>
      <c r="E31" s="477"/>
      <c r="F31" s="477"/>
      <c r="G31" s="477"/>
      <c r="H31" s="477"/>
      <c r="I31" s="477"/>
      <c r="J31" s="477"/>
      <c r="K31" s="477"/>
      <c r="L31" s="477"/>
      <c r="M31" s="320"/>
      <c r="N31" s="352"/>
      <c r="O31" s="353"/>
      <c r="P31" s="353"/>
      <c r="Q31" s="353"/>
      <c r="R31" s="353"/>
      <c r="S31" s="354"/>
    </row>
    <row r="32" spans="1:19" ht="15" hidden="1"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719</v>
      </c>
      <c r="C34" s="388"/>
      <c r="D34" s="388"/>
      <c r="E34" s="388"/>
      <c r="F34" s="388"/>
      <c r="G34" s="388"/>
      <c r="H34" s="388"/>
      <c r="I34" s="388"/>
      <c r="J34" s="388"/>
      <c r="K34" s="388"/>
      <c r="L34" s="388"/>
      <c r="M34" s="389"/>
      <c r="N34" s="355" t="s">
        <v>309</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310</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720</v>
      </c>
      <c r="C39" s="316"/>
      <c r="D39" s="316"/>
      <c r="E39" s="316"/>
      <c r="F39" s="316"/>
      <c r="G39" s="316"/>
      <c r="H39" s="316"/>
      <c r="I39" s="316"/>
      <c r="J39" s="316"/>
      <c r="K39" s="316"/>
      <c r="L39" s="316"/>
      <c r="M39" s="317"/>
      <c r="N39" s="352" t="s">
        <v>310</v>
      </c>
      <c r="O39" s="353"/>
      <c r="P39" s="353"/>
      <c r="Q39" s="353"/>
      <c r="R39" s="353"/>
      <c r="S39" s="354"/>
    </row>
    <row r="40" spans="1:19" ht="15" customHeight="1" x14ac:dyDescent="0.25">
      <c r="A40" s="445"/>
      <c r="B40" s="318"/>
      <c r="C40" s="477"/>
      <c r="D40" s="477"/>
      <c r="E40" s="477"/>
      <c r="F40" s="477"/>
      <c r="G40" s="477"/>
      <c r="H40" s="477"/>
      <c r="I40" s="477"/>
      <c r="J40" s="477"/>
      <c r="K40" s="477"/>
      <c r="L40" s="477"/>
      <c r="M40" s="320"/>
      <c r="N40" s="352"/>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477"/>
      <c r="D45" s="477"/>
      <c r="E45" s="477"/>
      <c r="F45" s="477"/>
      <c r="G45" s="477"/>
      <c r="H45" s="477"/>
      <c r="I45" s="477"/>
      <c r="J45" s="477"/>
      <c r="K45" s="477"/>
      <c r="L45" s="477"/>
      <c r="M45" s="320"/>
      <c r="N45" s="352"/>
      <c r="O45" s="353"/>
      <c r="P45" s="353"/>
      <c r="Q45" s="353"/>
      <c r="R45" s="353"/>
      <c r="S45" s="354"/>
    </row>
    <row r="46" spans="1:19" ht="15" hidden="1" customHeight="1" x14ac:dyDescent="0.25">
      <c r="A46" s="445"/>
      <c r="B46" s="318"/>
      <c r="C46" s="477"/>
      <c r="D46" s="477"/>
      <c r="E46" s="477"/>
      <c r="F46" s="477"/>
      <c r="G46" s="477"/>
      <c r="H46" s="477"/>
      <c r="I46" s="477"/>
      <c r="J46" s="477"/>
      <c r="K46" s="477"/>
      <c r="L46" s="477"/>
      <c r="M46" s="320"/>
      <c r="N46" s="352"/>
      <c r="O46" s="353"/>
      <c r="P46" s="353"/>
      <c r="Q46" s="353"/>
      <c r="R46" s="353"/>
      <c r="S46" s="354"/>
    </row>
    <row r="47" spans="1:19" ht="15" hidden="1" customHeight="1" x14ac:dyDescent="0.25">
      <c r="A47" s="445"/>
      <c r="B47" s="318"/>
      <c r="C47" s="477"/>
      <c r="D47" s="477"/>
      <c r="E47" s="477"/>
      <c r="F47" s="477"/>
      <c r="G47" s="477"/>
      <c r="H47" s="477"/>
      <c r="I47" s="477"/>
      <c r="J47" s="477"/>
      <c r="K47" s="477"/>
      <c r="L47" s="477"/>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477"/>
      <c r="D50" s="477"/>
      <c r="E50" s="477"/>
      <c r="F50" s="477"/>
      <c r="G50" s="477"/>
      <c r="H50" s="477"/>
      <c r="I50" s="477"/>
      <c r="J50" s="477"/>
      <c r="K50" s="477"/>
      <c r="L50" s="477"/>
      <c r="M50" s="320"/>
      <c r="N50" s="352"/>
      <c r="O50" s="353"/>
      <c r="P50" s="353"/>
      <c r="Q50" s="353"/>
      <c r="R50" s="353"/>
      <c r="S50" s="354"/>
    </row>
    <row r="51" spans="1:19" ht="15" hidden="1" customHeight="1" x14ac:dyDescent="0.25">
      <c r="A51" s="445"/>
      <c r="B51" s="318"/>
      <c r="C51" s="477"/>
      <c r="D51" s="477"/>
      <c r="E51" s="477"/>
      <c r="F51" s="477"/>
      <c r="G51" s="477"/>
      <c r="H51" s="477"/>
      <c r="I51" s="477"/>
      <c r="J51" s="477"/>
      <c r="K51" s="477"/>
      <c r="L51" s="477"/>
      <c r="M51" s="320"/>
      <c r="N51" s="352"/>
      <c r="O51" s="353"/>
      <c r="P51" s="353"/>
      <c r="Q51" s="353"/>
      <c r="R51" s="353"/>
      <c r="S51" s="354"/>
    </row>
    <row r="52" spans="1:19" ht="15" hidden="1"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721</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324</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E1_ZB!G57</f>
        <v>12</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E1_ZB!H57</f>
        <v>38</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E1_ZB!E57</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48.1" customHeight="1" x14ac:dyDescent="0.25">
      <c r="A98" s="420"/>
      <c r="B98" s="390" t="s">
        <v>532</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2.75" customHeight="1" x14ac:dyDescent="0.25">
      <c r="A100" s="420"/>
      <c r="B100" s="500" t="s">
        <v>429</v>
      </c>
      <c r="C100" s="501"/>
      <c r="D100" s="501"/>
      <c r="E100" s="501"/>
      <c r="F100" s="501"/>
      <c r="G100" s="501"/>
      <c r="H100" s="501"/>
      <c r="I100" s="501"/>
      <c r="J100" s="501"/>
      <c r="K100" s="501"/>
      <c r="L100" s="501"/>
      <c r="M100" s="501"/>
      <c r="N100" s="501"/>
      <c r="O100" s="501"/>
      <c r="P100" s="501"/>
      <c r="Q100" s="501"/>
      <c r="R100" s="501"/>
      <c r="S100" s="502"/>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8.75" customHeight="1" x14ac:dyDescent="0.25">
      <c r="A102" s="420"/>
      <c r="B102" s="390" t="s">
        <v>533</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DQB6IeJcZQLdVK8hD9Lmn1owBHVMwq+6D30liY4vmmy59LvWAbZqcexwVTNS3hqImigk+XuBFwdK0fQF3nJFBQ==" saltValue="7Hit739zknJPco557fnQs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50E000C5-2ABC-4BE9-8D8B-03FBE21918F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E1_ZB!B55</f>
        <v>Moduł E1/10</v>
      </c>
      <c r="B3" s="374"/>
      <c r="C3" s="374"/>
      <c r="D3" s="378" t="str">
        <f>E1_ZB!C55</f>
        <v>Moduł dyplomowy (1)</v>
      </c>
      <c r="E3" s="379"/>
      <c r="F3" s="379"/>
      <c r="G3" s="379"/>
      <c r="H3" s="379"/>
      <c r="I3" s="380"/>
      <c r="J3" s="3"/>
      <c r="K3" s="3"/>
      <c r="L3" s="4"/>
      <c r="M3" s="4"/>
      <c r="N3" s="4"/>
      <c r="O3" s="4"/>
      <c r="P3" s="4"/>
      <c r="Q3" s="4"/>
      <c r="R3" s="4"/>
    </row>
    <row r="4" spans="1:19" ht="18.75" thickBot="1" x14ac:dyDescent="0.3">
      <c r="A4" s="437" t="s">
        <v>110</v>
      </c>
      <c r="B4" s="437"/>
      <c r="C4" s="437"/>
      <c r="D4" s="375" t="str">
        <f>E1_ZB!B58</f>
        <v>Kurs 10.3.</v>
      </c>
      <c r="E4" s="376"/>
      <c r="F4" s="376"/>
      <c r="G4" s="376"/>
      <c r="H4" s="376"/>
      <c r="I4" s="377"/>
      <c r="J4" s="3"/>
      <c r="K4" s="3"/>
      <c r="L4" s="4"/>
      <c r="M4" s="4"/>
      <c r="N4" s="4"/>
      <c r="O4" s="4"/>
      <c r="P4" s="4"/>
      <c r="Q4" s="4"/>
      <c r="R4" s="4"/>
    </row>
    <row r="5" spans="1:19" ht="23.25" thickBot="1" x14ac:dyDescent="0.3">
      <c r="A5" s="438" t="s">
        <v>111</v>
      </c>
      <c r="B5" s="438"/>
      <c r="C5" s="438"/>
      <c r="D5" s="439" t="str">
        <f>E1_ZB!C58</f>
        <v>Praca z promotorem</v>
      </c>
      <c r="E5" s="439"/>
      <c r="F5" s="439"/>
      <c r="G5" s="439"/>
      <c r="H5" s="439"/>
      <c r="I5" s="439"/>
      <c r="J5" s="439"/>
      <c r="K5" s="439"/>
      <c r="L5" s="440" t="s">
        <v>94</v>
      </c>
      <c r="M5" s="440"/>
      <c r="N5" s="44">
        <f>E1_ZB!D58</f>
        <v>3</v>
      </c>
      <c r="O5" s="440" t="s">
        <v>95</v>
      </c>
      <c r="P5" s="440"/>
      <c r="Q5" s="441" t="str">
        <f>E1_ZB!F55</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(10)'!G6</f>
        <v>III</v>
      </c>
      <c r="H7" s="184" t="s">
        <v>99</v>
      </c>
      <c r="I7" s="40">
        <f>'M (10)'!I6</f>
        <v>5</v>
      </c>
      <c r="J7" s="289" t="s">
        <v>384</v>
      </c>
      <c r="K7" s="290"/>
      <c r="L7" s="382" t="s">
        <v>100</v>
      </c>
      <c r="M7" s="383"/>
      <c r="N7" s="7" t="s">
        <v>101</v>
      </c>
      <c r="O7" s="449" t="s">
        <v>102</v>
      </c>
      <c r="P7" s="449"/>
      <c r="Q7" s="450" t="s">
        <v>103</v>
      </c>
      <c r="R7" s="450"/>
      <c r="S7" s="45">
        <f>E1_ZB!G58</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722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t="s">
        <v>298</v>
      </c>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t="s">
        <v>307</v>
      </c>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477"/>
      <c r="D20" s="477"/>
      <c r="E20" s="477"/>
      <c r="F20" s="477"/>
      <c r="G20" s="477"/>
      <c r="H20" s="477"/>
      <c r="I20" s="477"/>
      <c r="J20" s="477"/>
      <c r="K20" s="477"/>
      <c r="L20" s="477"/>
      <c r="M20" s="320"/>
      <c r="N20" s="352"/>
      <c r="O20" s="353"/>
      <c r="P20" s="353"/>
      <c r="Q20" s="353"/>
      <c r="R20" s="353"/>
      <c r="S20" s="354"/>
    </row>
    <row r="21" spans="1:19" ht="15" customHeight="1" x14ac:dyDescent="0.25">
      <c r="A21" s="339"/>
      <c r="B21" s="318"/>
      <c r="C21" s="477"/>
      <c r="D21" s="477"/>
      <c r="E21" s="477"/>
      <c r="F21" s="477"/>
      <c r="G21" s="477"/>
      <c r="H21" s="477"/>
      <c r="I21" s="477"/>
      <c r="J21" s="477"/>
      <c r="K21" s="477"/>
      <c r="L21" s="477"/>
      <c r="M21" s="320"/>
      <c r="N21" s="352"/>
      <c r="O21" s="353"/>
      <c r="P21" s="353"/>
      <c r="Q21" s="353"/>
      <c r="R21" s="353"/>
      <c r="S21" s="354"/>
    </row>
    <row r="22" spans="1:19" ht="15" customHeight="1" x14ac:dyDescent="0.25">
      <c r="A22" s="339"/>
      <c r="B22" s="318"/>
      <c r="C22" s="477"/>
      <c r="D22" s="477"/>
      <c r="E22" s="477"/>
      <c r="F22" s="477"/>
      <c r="G22" s="477"/>
      <c r="H22" s="477"/>
      <c r="I22" s="477"/>
      <c r="J22" s="477"/>
      <c r="K22" s="477"/>
      <c r="L22" s="477"/>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477"/>
      <c r="D25" s="477"/>
      <c r="E25" s="477"/>
      <c r="F25" s="477"/>
      <c r="G25" s="477"/>
      <c r="H25" s="477"/>
      <c r="I25" s="477"/>
      <c r="J25" s="477"/>
      <c r="K25" s="477"/>
      <c r="L25" s="477"/>
      <c r="M25" s="320"/>
      <c r="N25" s="352"/>
      <c r="O25" s="353"/>
      <c r="P25" s="353"/>
      <c r="Q25" s="353"/>
      <c r="R25" s="353"/>
      <c r="S25" s="354"/>
    </row>
    <row r="26" spans="1:19" ht="15" hidden="1" customHeight="1" x14ac:dyDescent="0.25">
      <c r="A26" s="339"/>
      <c r="B26" s="318"/>
      <c r="C26" s="477"/>
      <c r="D26" s="477"/>
      <c r="E26" s="477"/>
      <c r="F26" s="477"/>
      <c r="G26" s="477"/>
      <c r="H26" s="477"/>
      <c r="I26" s="477"/>
      <c r="J26" s="477"/>
      <c r="K26" s="477"/>
      <c r="L26" s="477"/>
      <c r="M26" s="320"/>
      <c r="N26" s="352"/>
      <c r="O26" s="353"/>
      <c r="P26" s="353"/>
      <c r="Q26" s="353"/>
      <c r="R26" s="353"/>
      <c r="S26" s="354"/>
    </row>
    <row r="27" spans="1:19" ht="15" hidden="1" customHeight="1" x14ac:dyDescent="0.25">
      <c r="A27" s="339"/>
      <c r="B27" s="318"/>
      <c r="C27" s="477"/>
      <c r="D27" s="477"/>
      <c r="E27" s="477"/>
      <c r="F27" s="477"/>
      <c r="G27" s="477"/>
      <c r="H27" s="477"/>
      <c r="I27" s="477"/>
      <c r="J27" s="477"/>
      <c r="K27" s="477"/>
      <c r="L27" s="477"/>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477"/>
      <c r="D30" s="477"/>
      <c r="E30" s="477"/>
      <c r="F30" s="477"/>
      <c r="G30" s="477"/>
      <c r="H30" s="477"/>
      <c r="I30" s="477"/>
      <c r="J30" s="477"/>
      <c r="K30" s="477"/>
      <c r="L30" s="477"/>
      <c r="M30" s="320"/>
      <c r="N30" s="352"/>
      <c r="O30" s="353"/>
      <c r="P30" s="353"/>
      <c r="Q30" s="353"/>
      <c r="R30" s="353"/>
      <c r="S30" s="354"/>
    </row>
    <row r="31" spans="1:19" ht="15" hidden="1" customHeight="1" x14ac:dyDescent="0.25">
      <c r="A31" s="339"/>
      <c r="B31" s="318"/>
      <c r="C31" s="477"/>
      <c r="D31" s="477"/>
      <c r="E31" s="477"/>
      <c r="F31" s="477"/>
      <c r="G31" s="477"/>
      <c r="H31" s="477"/>
      <c r="I31" s="477"/>
      <c r="J31" s="477"/>
      <c r="K31" s="477"/>
      <c r="L31" s="477"/>
      <c r="M31" s="320"/>
      <c r="N31" s="352"/>
      <c r="O31" s="353"/>
      <c r="P31" s="353"/>
      <c r="Q31" s="353"/>
      <c r="R31" s="353"/>
      <c r="S31" s="354"/>
    </row>
    <row r="32" spans="1:19" ht="15" hidden="1"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723</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309</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t="s">
        <v>310</v>
      </c>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t="s">
        <v>311</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477"/>
      <c r="D40" s="477"/>
      <c r="E40" s="477"/>
      <c r="F40" s="477"/>
      <c r="G40" s="477"/>
      <c r="H40" s="477"/>
      <c r="I40" s="477"/>
      <c r="J40" s="477"/>
      <c r="K40" s="477"/>
      <c r="L40" s="477"/>
      <c r="M40" s="320"/>
      <c r="N40" s="352"/>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477"/>
      <c r="D45" s="477"/>
      <c r="E45" s="477"/>
      <c r="F45" s="477"/>
      <c r="G45" s="477"/>
      <c r="H45" s="477"/>
      <c r="I45" s="477"/>
      <c r="J45" s="477"/>
      <c r="K45" s="477"/>
      <c r="L45" s="477"/>
      <c r="M45" s="320"/>
      <c r="N45" s="352"/>
      <c r="O45" s="353"/>
      <c r="P45" s="353"/>
      <c r="Q45" s="353"/>
      <c r="R45" s="353"/>
      <c r="S45" s="354"/>
    </row>
    <row r="46" spans="1:19" ht="15" hidden="1" customHeight="1" x14ac:dyDescent="0.25">
      <c r="A46" s="445"/>
      <c r="B46" s="318"/>
      <c r="C46" s="477"/>
      <c r="D46" s="477"/>
      <c r="E46" s="477"/>
      <c r="F46" s="477"/>
      <c r="G46" s="477"/>
      <c r="H46" s="477"/>
      <c r="I46" s="477"/>
      <c r="J46" s="477"/>
      <c r="K46" s="477"/>
      <c r="L46" s="477"/>
      <c r="M46" s="320"/>
      <c r="N46" s="352"/>
      <c r="O46" s="353"/>
      <c r="P46" s="353"/>
      <c r="Q46" s="353"/>
      <c r="R46" s="353"/>
      <c r="S46" s="354"/>
    </row>
    <row r="47" spans="1:19" ht="15" hidden="1" customHeight="1" x14ac:dyDescent="0.25">
      <c r="A47" s="445"/>
      <c r="B47" s="318"/>
      <c r="C47" s="477"/>
      <c r="D47" s="477"/>
      <c r="E47" s="477"/>
      <c r="F47" s="477"/>
      <c r="G47" s="477"/>
      <c r="H47" s="477"/>
      <c r="I47" s="477"/>
      <c r="J47" s="477"/>
      <c r="K47" s="477"/>
      <c r="L47" s="477"/>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477"/>
      <c r="D50" s="477"/>
      <c r="E50" s="477"/>
      <c r="F50" s="477"/>
      <c r="G50" s="477"/>
      <c r="H50" s="477"/>
      <c r="I50" s="477"/>
      <c r="J50" s="477"/>
      <c r="K50" s="477"/>
      <c r="L50" s="477"/>
      <c r="M50" s="320"/>
      <c r="N50" s="352"/>
      <c r="O50" s="353"/>
      <c r="P50" s="353"/>
      <c r="Q50" s="353"/>
      <c r="R50" s="353"/>
      <c r="S50" s="354"/>
    </row>
    <row r="51" spans="1:19" ht="15" hidden="1" customHeight="1" x14ac:dyDescent="0.25">
      <c r="A51" s="445"/>
      <c r="B51" s="318"/>
      <c r="C51" s="477"/>
      <c r="D51" s="477"/>
      <c r="E51" s="477"/>
      <c r="F51" s="477"/>
      <c r="G51" s="477"/>
      <c r="H51" s="477"/>
      <c r="I51" s="477"/>
      <c r="J51" s="477"/>
      <c r="K51" s="477"/>
      <c r="L51" s="477"/>
      <c r="M51" s="320"/>
      <c r="N51" s="352"/>
      <c r="O51" s="353"/>
      <c r="P51" s="353"/>
      <c r="Q51" s="353"/>
      <c r="R51" s="353"/>
      <c r="S51" s="354"/>
    </row>
    <row r="52" spans="1:19" ht="15" hidden="1"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724</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E1_ZB!G58</f>
        <v>12</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158</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185</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v>6</v>
      </c>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v>4</v>
      </c>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E1_ZB!H58</f>
        <v>63</v>
      </c>
      <c r="H84" s="344"/>
      <c r="I84" s="345"/>
      <c r="J84" s="367"/>
      <c r="K84" s="337"/>
      <c r="L84" s="312" t="s">
        <v>171</v>
      </c>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E1_ZB!E58</f>
        <v>zal. bez oceny</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32.75" customHeight="1" x14ac:dyDescent="0.25">
      <c r="A98" s="420"/>
      <c r="B98" s="390" t="s">
        <v>534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0"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aTVVaUSgRw5IHGhKULl9a8p3H/24wUCy63In2aXiKwtgNgtYlhoOiVko213nng7AcRrWLzsrQSldeClq+N2/Ew==" saltValue="HAa9CyNQNGRuIk73lJw8k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16C1F818-EEED-4D39-9E0A-7EC3B83F36D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29"/>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E1_ZB!B59</f>
        <v>Moduł E1/11</v>
      </c>
      <c r="D3" s="304"/>
      <c r="E3" s="304"/>
      <c r="F3" s="269"/>
      <c r="G3" s="3"/>
      <c r="H3" s="3"/>
      <c r="I3" s="3"/>
      <c r="J3" s="3"/>
      <c r="K3" s="3"/>
      <c r="L3" s="4"/>
      <c r="M3" s="4"/>
      <c r="N3" s="4"/>
      <c r="O3" s="4"/>
      <c r="P3" s="4"/>
      <c r="Q3" s="4"/>
    </row>
    <row r="4" spans="1:19" s="175" customFormat="1" ht="39.75" customHeight="1" thickBot="1" x14ac:dyDescent="0.3">
      <c r="A4" s="286" t="s">
        <v>93</v>
      </c>
      <c r="B4" s="286"/>
      <c r="C4" s="294" t="str">
        <f>E1_ZB!C59</f>
        <v>Moduł specjalnościowy (2) ZARZĄDZANIE BIZNESEM</v>
      </c>
      <c r="D4" s="295"/>
      <c r="E4" s="295"/>
      <c r="F4" s="295"/>
      <c r="G4" s="295"/>
      <c r="H4" s="295"/>
      <c r="I4" s="295"/>
      <c r="J4" s="296"/>
      <c r="K4" s="299" t="s">
        <v>94</v>
      </c>
      <c r="L4" s="299"/>
      <c r="M4" s="185">
        <f>E1_ZB!D59</f>
        <v>14</v>
      </c>
      <c r="N4" s="297" t="s">
        <v>95</v>
      </c>
      <c r="O4" s="298"/>
      <c r="P4" s="291" t="str">
        <f>E1_ZB!F59</f>
        <v>dr A. Lachowska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5</v>
      </c>
      <c r="J6" s="7" t="s">
        <v>291</v>
      </c>
      <c r="K6" s="287" t="s">
        <v>100</v>
      </c>
      <c r="L6" s="287"/>
      <c r="M6" s="288" t="s">
        <v>101</v>
      </c>
      <c r="N6" s="288"/>
      <c r="O6" s="185" t="s">
        <v>102</v>
      </c>
      <c r="P6" s="289" t="s">
        <v>103</v>
      </c>
      <c r="Q6" s="290"/>
      <c r="R6" s="185">
        <f>E1_ZB!G59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415</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416</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828</v>
      </c>
      <c r="B22" s="280"/>
      <c r="C22" s="280"/>
      <c r="D22" s="280"/>
      <c r="E22" s="280"/>
      <c r="F22" s="280" t="s">
        <v>561</v>
      </c>
      <c r="G22" s="280"/>
      <c r="H22" s="280"/>
      <c r="I22" s="280"/>
      <c r="J22" s="280"/>
      <c r="K22" s="280"/>
      <c r="L22" s="280" t="s">
        <v>562</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E1_ZB!B59</f>
        <v>Moduł E1/11</v>
      </c>
      <c r="C26" s="262"/>
      <c r="D26" s="33" t="str">
        <f>E1_ZB!B60</f>
        <v>Kurs 11.1.</v>
      </c>
      <c r="E26" s="106" t="str">
        <f>E1_ZB!B59</f>
        <v>Moduł E1/11</v>
      </c>
      <c r="F26" s="236" t="str">
        <f>E1_ZB!B61</f>
        <v>Kurs 11.2.</v>
      </c>
      <c r="G26" s="237"/>
      <c r="H26" s="263" t="str">
        <f>E1_ZB!B59</f>
        <v>Moduł E1/11</v>
      </c>
      <c r="I26" s="264"/>
      <c r="J26" s="34" t="str">
        <f>E1_ZB!B62</f>
        <v>Kurs 11.3.</v>
      </c>
      <c r="K26" s="213"/>
      <c r="L26" s="214"/>
      <c r="M26" s="213"/>
      <c r="N26" s="214"/>
      <c r="O26" s="215"/>
      <c r="P26" s="216"/>
      <c r="Q26" s="215"/>
      <c r="R26" s="217"/>
    </row>
    <row r="27" spans="1:19" s="107" customFormat="1" ht="59.25" customHeight="1" x14ac:dyDescent="0.25">
      <c r="A27" s="136" t="s">
        <v>111</v>
      </c>
      <c r="B27" s="458" t="str">
        <f>E1_ZB!C60</f>
        <v>Dyscyplina finasowa w firmie</v>
      </c>
      <c r="C27" s="459"/>
      <c r="D27" s="460"/>
      <c r="E27" s="461" t="str">
        <f>E1_ZB!C61</f>
        <v>Zarządzanie projektami</v>
      </c>
      <c r="F27" s="462"/>
      <c r="G27" s="463"/>
      <c r="H27" s="464" t="str">
        <f>E1_ZB!C62</f>
        <v>E-commerce</v>
      </c>
      <c r="I27" s="465"/>
      <c r="J27" s="466"/>
      <c r="K27" s="467"/>
      <c r="L27" s="468"/>
      <c r="M27" s="468"/>
      <c r="N27" s="469"/>
      <c r="O27" s="470"/>
      <c r="P27" s="471"/>
      <c r="Q27" s="471"/>
      <c r="R27" s="472"/>
    </row>
    <row r="28" spans="1:19" s="107" customFormat="1" ht="30" customHeight="1" thickBot="1" x14ac:dyDescent="0.3">
      <c r="A28" s="39" t="s">
        <v>112</v>
      </c>
      <c r="B28" s="230">
        <f>E1_ZB!D60</f>
        <v>5</v>
      </c>
      <c r="C28" s="231"/>
      <c r="D28" s="232"/>
      <c r="E28" s="241">
        <f>E1_ZB!D61</f>
        <v>5</v>
      </c>
      <c r="F28" s="242"/>
      <c r="G28" s="243"/>
      <c r="H28" s="210">
        <f>E1_ZB!D62</f>
        <v>4</v>
      </c>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c r="M29" s="165"/>
      <c r="N29" s="166"/>
      <c r="O29" s="167"/>
      <c r="P29" s="168"/>
      <c r="Q29" s="169"/>
      <c r="R29" s="170"/>
    </row>
  </sheetData>
  <sheetProtection algorithmName="SHA-512" hashValue="l3kgbldmRwV13DvEi9VLQ1P6cCqMrUVwkvQWAjO9SHHwc1Ll/qPrh5SPIG0gMswxktdO6vNXDSImb8fdw7elvQ==" saltValue="L0eaLh2c+8eo8/FrhBU5V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0000000-0002-0000-2B00-00000100000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E1_ZB!B59</f>
        <v>Moduł E1/11</v>
      </c>
      <c r="B3" s="374"/>
      <c r="C3" s="374"/>
      <c r="D3" s="378" t="str">
        <f>E1_ZB!C59</f>
        <v>Moduł specjalnościowy (2)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E1_ZB!B60</f>
        <v>Kurs 11.1.</v>
      </c>
      <c r="E4" s="376"/>
      <c r="F4" s="376"/>
      <c r="G4" s="376"/>
      <c r="H4" s="376"/>
      <c r="I4" s="377"/>
      <c r="J4" s="3"/>
      <c r="K4" s="3"/>
      <c r="L4" s="4"/>
      <c r="M4" s="4"/>
      <c r="N4" s="4"/>
      <c r="O4" s="4"/>
      <c r="P4" s="4"/>
      <c r="Q4" s="4"/>
      <c r="R4" s="4"/>
    </row>
    <row r="5" spans="1:19" ht="23.25" thickBot="1" x14ac:dyDescent="0.3">
      <c r="A5" s="438" t="s">
        <v>111</v>
      </c>
      <c r="B5" s="438"/>
      <c r="C5" s="438"/>
      <c r="D5" s="439" t="str">
        <f>E1_ZB!C60</f>
        <v>Dyscyplina finasowa w firmie</v>
      </c>
      <c r="E5" s="439"/>
      <c r="F5" s="439"/>
      <c r="G5" s="439"/>
      <c r="H5" s="439"/>
      <c r="I5" s="439"/>
      <c r="J5" s="439"/>
      <c r="K5" s="439"/>
      <c r="L5" s="440" t="s">
        <v>94</v>
      </c>
      <c r="M5" s="440"/>
      <c r="N5" s="44">
        <f>E1_ZB!D60</f>
        <v>5</v>
      </c>
      <c r="O5" s="440" t="s">
        <v>95</v>
      </c>
      <c r="P5" s="440"/>
      <c r="Q5" s="441" t="str">
        <f>E1_ZB!F59</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(11)'!G6</f>
        <v>III</v>
      </c>
      <c r="H7" s="184" t="s">
        <v>99</v>
      </c>
      <c r="I7" s="40">
        <f>'M (11)'!I6</f>
        <v>5</v>
      </c>
      <c r="J7" s="289" t="s">
        <v>384</v>
      </c>
      <c r="K7" s="290"/>
      <c r="L7" s="382" t="s">
        <v>100</v>
      </c>
      <c r="M7" s="383"/>
      <c r="N7" s="7" t="s">
        <v>101</v>
      </c>
      <c r="O7" s="449" t="s">
        <v>102</v>
      </c>
      <c r="P7" s="449"/>
      <c r="Q7" s="450" t="s">
        <v>103</v>
      </c>
      <c r="R7" s="450"/>
      <c r="S7" s="45">
        <f>E1_ZB!G60</f>
        <v>30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829</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301</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725</v>
      </c>
      <c r="C19" s="316"/>
      <c r="D19" s="316"/>
      <c r="E19" s="316"/>
      <c r="F19" s="316"/>
      <c r="G19" s="316"/>
      <c r="H19" s="316"/>
      <c r="I19" s="316"/>
      <c r="J19" s="316"/>
      <c r="K19" s="316"/>
      <c r="L19" s="316"/>
      <c r="M19" s="317"/>
      <c r="N19" s="349" t="s">
        <v>301</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303</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830</v>
      </c>
      <c r="C24" s="316"/>
      <c r="D24" s="316"/>
      <c r="E24" s="316"/>
      <c r="F24" s="316"/>
      <c r="G24" s="316"/>
      <c r="H24" s="316"/>
      <c r="I24" s="316"/>
      <c r="J24" s="316"/>
      <c r="K24" s="316"/>
      <c r="L24" s="316"/>
      <c r="M24" s="317"/>
      <c r="N24" s="349" t="s">
        <v>306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307</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726</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312</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t="s">
        <v>314</v>
      </c>
      <c r="O38" s="359"/>
      <c r="P38" s="359"/>
      <c r="Q38" s="359"/>
      <c r="R38" s="359"/>
      <c r="S38" s="360"/>
    </row>
    <row r="39" spans="1:19" ht="15" customHeight="1" x14ac:dyDescent="0.25">
      <c r="A39" s="445"/>
      <c r="B39" s="315" t="s">
        <v>727</v>
      </c>
      <c r="C39" s="316"/>
      <c r="D39" s="316"/>
      <c r="E39" s="316"/>
      <c r="F39" s="316"/>
      <c r="G39" s="316"/>
      <c r="H39" s="316"/>
      <c r="I39" s="316"/>
      <c r="J39" s="316"/>
      <c r="K39" s="316"/>
      <c r="L39" s="316"/>
      <c r="M39" s="317"/>
      <c r="N39" s="349" t="s">
        <v>315</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317</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318</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728</v>
      </c>
      <c r="C44" s="316"/>
      <c r="D44" s="316"/>
      <c r="E44" s="316"/>
      <c r="F44" s="316"/>
      <c r="G44" s="316"/>
      <c r="H44" s="316"/>
      <c r="I44" s="316"/>
      <c r="J44" s="316"/>
      <c r="K44" s="316"/>
      <c r="L44" s="316"/>
      <c r="M44" s="317"/>
      <c r="N44" s="349" t="s">
        <v>318</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319</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320</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729</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324</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327</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t="s">
        <v>328</v>
      </c>
      <c r="O58" s="359"/>
      <c r="P58" s="359"/>
      <c r="Q58" s="359"/>
      <c r="R58" s="359"/>
      <c r="S58" s="360"/>
    </row>
    <row r="59" spans="1:19" ht="15" customHeight="1" x14ac:dyDescent="0.25">
      <c r="A59" s="339"/>
      <c r="B59" s="315" t="s">
        <v>730</v>
      </c>
      <c r="C59" s="316"/>
      <c r="D59" s="316"/>
      <c r="E59" s="316"/>
      <c r="F59" s="316"/>
      <c r="G59" s="316"/>
      <c r="H59" s="316"/>
      <c r="I59" s="316"/>
      <c r="J59" s="316"/>
      <c r="K59" s="316"/>
      <c r="L59" s="316"/>
      <c r="M59" s="317"/>
      <c r="N59" s="349" t="s">
        <v>325</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329</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330</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331</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731</v>
      </c>
      <c r="C64" s="316"/>
      <c r="D64" s="316"/>
      <c r="E64" s="316"/>
      <c r="F64" s="316"/>
      <c r="G64" s="316"/>
      <c r="H64" s="316"/>
      <c r="I64" s="316"/>
      <c r="J64" s="316"/>
      <c r="K64" s="316"/>
      <c r="L64" s="316"/>
      <c r="M64" s="317"/>
      <c r="N64" s="349" t="s">
        <v>324</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329</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t="s">
        <v>330</v>
      </c>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t="s">
        <v>332</v>
      </c>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E1_ZB!G60</f>
        <v>30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8</v>
      </c>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14</v>
      </c>
      <c r="H74" s="328"/>
      <c r="I74" s="329"/>
      <c r="J74" s="367"/>
      <c r="K74" s="337"/>
      <c r="L74" s="312" t="s">
        <v>158</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4</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E1_ZB!H60</f>
        <v>95</v>
      </c>
      <c r="H84" s="344"/>
      <c r="I84" s="345"/>
      <c r="J84" s="367"/>
      <c r="K84" s="337"/>
      <c r="L84" s="312" t="s">
        <v>343</v>
      </c>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E1_ZB!E60</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198</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13.25" customHeight="1" x14ac:dyDescent="0.25">
      <c r="A98" s="420"/>
      <c r="B98" s="390" t="s">
        <v>535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01.25" customHeight="1" x14ac:dyDescent="0.25">
      <c r="A100" s="420"/>
      <c r="B100" s="390" t="s">
        <v>536</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8.25" customHeight="1" x14ac:dyDescent="0.25">
      <c r="A102" s="420"/>
      <c r="B102" s="390" t="s">
        <v>537</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tsRON8EyyXjTZFYA41YsfBUQQ0Fu2BbRDxyGg4Muikhsx8ID4jdaL/6U3Y2QRpipHxeQMpUkQyEUbQ8/XD3ReA==" saltValue="cFJisfflf5zNGplfoOqMG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00000000-0002-0000-2C00-000004000000}">
      <formula1>KEK_E1</formula1>
    </dataValidation>
    <dataValidation type="list" allowBlank="1" showInputMessage="1" showErrorMessage="1" sqref="N34:S53" xr:uid="{00000000-0002-0000-2C00-000005000000}">
      <formula1>KEU_E1</formula1>
    </dataValidation>
    <dataValidation type="list" allowBlank="1" showInputMessage="1" showErrorMessage="1" sqref="N14:S33" xr:uid="{00000000-0002-0000-2C00-000006000000}">
      <formula1>KEW_E1</formula1>
    </dataValidation>
  </dataValidations>
  <hyperlinks>
    <hyperlink ref="O13" r:id="rId1" xr:uid="{AA4BE5BC-2809-402A-825F-5C78453F037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E1_ZB!B59</f>
        <v>Moduł E1/11</v>
      </c>
      <c r="B3" s="374"/>
      <c r="C3" s="374"/>
      <c r="D3" s="378" t="str">
        <f>E1_ZB!C59</f>
        <v>Moduł specjalnościowy (2)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E1_ZB!B61</f>
        <v>Kurs 11.2.</v>
      </c>
      <c r="E4" s="376"/>
      <c r="F4" s="376"/>
      <c r="G4" s="376"/>
      <c r="H4" s="376"/>
      <c r="I4" s="377"/>
      <c r="J4" s="3"/>
      <c r="K4" s="3"/>
      <c r="L4" s="4"/>
      <c r="M4" s="4"/>
      <c r="N4" s="4"/>
      <c r="O4" s="4"/>
      <c r="P4" s="4"/>
      <c r="Q4" s="4"/>
      <c r="R4" s="4"/>
    </row>
    <row r="5" spans="1:19" ht="23.25" thickBot="1" x14ac:dyDescent="0.3">
      <c r="A5" s="438" t="s">
        <v>111</v>
      </c>
      <c r="B5" s="438"/>
      <c r="C5" s="438"/>
      <c r="D5" s="439" t="str">
        <f>E1_ZB!C61</f>
        <v>Zarządzanie projektami</v>
      </c>
      <c r="E5" s="439"/>
      <c r="F5" s="439"/>
      <c r="G5" s="439"/>
      <c r="H5" s="439"/>
      <c r="I5" s="439"/>
      <c r="J5" s="439"/>
      <c r="K5" s="439"/>
      <c r="L5" s="440" t="s">
        <v>94</v>
      </c>
      <c r="M5" s="440"/>
      <c r="N5" s="44">
        <f>E1_ZB!D61</f>
        <v>5</v>
      </c>
      <c r="O5" s="440" t="s">
        <v>95</v>
      </c>
      <c r="P5" s="440"/>
      <c r="Q5" s="441" t="str">
        <f>E1_ZB!F59</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(11)'!G6</f>
        <v>III</v>
      </c>
      <c r="H7" s="184" t="s">
        <v>99</v>
      </c>
      <c r="I7" s="40">
        <f>'M (11)'!I6</f>
        <v>5</v>
      </c>
      <c r="J7" s="289" t="s">
        <v>384</v>
      </c>
      <c r="K7" s="290"/>
      <c r="L7" s="382" t="s">
        <v>100</v>
      </c>
      <c r="M7" s="383"/>
      <c r="N7" s="7" t="s">
        <v>101</v>
      </c>
      <c r="O7" s="449" t="s">
        <v>102</v>
      </c>
      <c r="P7" s="449"/>
      <c r="Q7" s="450" t="s">
        <v>103</v>
      </c>
      <c r="R7" s="450"/>
      <c r="S7" s="45">
        <f>E1_ZB!G61</f>
        <v>30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831</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732</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300</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733</v>
      </c>
      <c r="C24" s="316"/>
      <c r="D24" s="316"/>
      <c r="E24" s="316"/>
      <c r="F24" s="316"/>
      <c r="G24" s="316"/>
      <c r="H24" s="316"/>
      <c r="I24" s="316"/>
      <c r="J24" s="316"/>
      <c r="K24" s="316"/>
      <c r="L24" s="316"/>
      <c r="M24" s="317"/>
      <c r="N24" s="349" t="s">
        <v>303</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304</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734</v>
      </c>
      <c r="C29" s="316"/>
      <c r="D29" s="316"/>
      <c r="E29" s="316"/>
      <c r="F29" s="316"/>
      <c r="G29" s="316"/>
      <c r="H29" s="316"/>
      <c r="I29" s="316"/>
      <c r="J29" s="316"/>
      <c r="K29" s="316"/>
      <c r="L29" s="316"/>
      <c r="M29" s="317"/>
      <c r="N29" s="349" t="s">
        <v>306</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t="s">
        <v>307</v>
      </c>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735</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317</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736</v>
      </c>
      <c r="C39" s="316"/>
      <c r="D39" s="316"/>
      <c r="E39" s="316"/>
      <c r="F39" s="316"/>
      <c r="G39" s="316"/>
      <c r="H39" s="316"/>
      <c r="I39" s="316"/>
      <c r="J39" s="316"/>
      <c r="K39" s="316"/>
      <c r="L39" s="316"/>
      <c r="M39" s="317"/>
      <c r="N39" s="349" t="s">
        <v>311</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313</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315</v>
      </c>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t="s">
        <v>316</v>
      </c>
      <c r="O43" s="359"/>
      <c r="P43" s="359"/>
      <c r="Q43" s="359"/>
      <c r="R43" s="359"/>
      <c r="S43" s="360"/>
    </row>
    <row r="44" spans="1:19" ht="15" customHeight="1" x14ac:dyDescent="0.25">
      <c r="A44" s="445"/>
      <c r="B44" s="315" t="s">
        <v>737</v>
      </c>
      <c r="C44" s="316"/>
      <c r="D44" s="316"/>
      <c r="E44" s="316"/>
      <c r="F44" s="316"/>
      <c r="G44" s="316"/>
      <c r="H44" s="316"/>
      <c r="I44" s="316"/>
      <c r="J44" s="316"/>
      <c r="K44" s="316"/>
      <c r="L44" s="316"/>
      <c r="M44" s="317"/>
      <c r="N44" s="349" t="s">
        <v>315</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318</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320</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738</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332</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739</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327</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330</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t="s">
        <v>331</v>
      </c>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E1_ZB!G61</f>
        <v>30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8</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181</v>
      </c>
      <c r="M74" s="313"/>
      <c r="N74" s="313"/>
      <c r="O74" s="313"/>
      <c r="P74" s="313"/>
      <c r="Q74" s="313"/>
      <c r="R74" s="313"/>
      <c r="S74" s="314"/>
    </row>
    <row r="75" spans="1:19" ht="15" customHeight="1" x14ac:dyDescent="0.25">
      <c r="A75" s="339"/>
      <c r="B75" s="346" t="s">
        <v>126</v>
      </c>
      <c r="C75" s="347"/>
      <c r="D75" s="347"/>
      <c r="E75" s="347"/>
      <c r="F75" s="348"/>
      <c r="G75" s="327">
        <v>6</v>
      </c>
      <c r="H75" s="328"/>
      <c r="I75" s="329"/>
      <c r="J75" s="367"/>
      <c r="K75" s="337"/>
      <c r="L75" s="312" t="s">
        <v>165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12</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345</v>
      </c>
      <c r="M83" s="313"/>
      <c r="N83" s="313"/>
      <c r="O83" s="313"/>
      <c r="P83" s="313"/>
      <c r="Q83" s="313"/>
      <c r="R83" s="313"/>
      <c r="S83" s="314"/>
    </row>
    <row r="84" spans="1:19" ht="15" customHeight="1" x14ac:dyDescent="0.25">
      <c r="A84" s="339"/>
      <c r="B84" s="305" t="s">
        <v>136</v>
      </c>
      <c r="C84" s="306"/>
      <c r="D84" s="306"/>
      <c r="E84" s="306"/>
      <c r="F84" s="307"/>
      <c r="G84" s="343">
        <f>E1_ZB!H61</f>
        <v>95</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125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E1_ZB!E61</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13.25" customHeight="1" x14ac:dyDescent="0.25">
      <c r="A98" s="420"/>
      <c r="B98" s="390" t="s">
        <v>538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539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6.5" customHeight="1" x14ac:dyDescent="0.25">
      <c r="A102" s="420"/>
      <c r="B102" s="390" t="s">
        <v>540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N+xuQWaCc0wIbMvka8wNKvxSMLLJU7Dyid0XetvdcmNhtcG1+LDON6K7z3lnR2FVpXasw08+Jmkfu3GhGnSmjA==" saltValue="OAfYbz5WvUntM7ItvzLn8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00000000-0002-0000-2D00-000005000000}">
      <formula1>KEU_E1</formula1>
    </dataValidation>
    <dataValidation type="list" allowBlank="1" showInputMessage="1" showErrorMessage="1" sqref="N14:S33" xr:uid="{00000000-0002-0000-2D00-000006000000}">
      <formula1>KEW_E1</formula1>
    </dataValidation>
  </dataValidations>
  <hyperlinks>
    <hyperlink ref="O13" r:id="rId1" xr:uid="{503FE371-A4E3-41AD-BF7C-A535FFD5732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E1_ZB!B59</f>
        <v>Moduł E1/11</v>
      </c>
      <c r="B3" s="374"/>
      <c r="C3" s="374"/>
      <c r="D3" s="378" t="str">
        <f>E1_ZB!C59</f>
        <v>Moduł specjalnościowy (2)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E1_ZB!B62</f>
        <v>Kurs 11.3.</v>
      </c>
      <c r="E4" s="376"/>
      <c r="F4" s="376"/>
      <c r="G4" s="376"/>
      <c r="H4" s="376"/>
      <c r="I4" s="377"/>
      <c r="J4" s="3"/>
      <c r="K4" s="3"/>
      <c r="L4" s="4"/>
      <c r="M4" s="4"/>
      <c r="N4" s="4"/>
      <c r="O4" s="4"/>
      <c r="P4" s="4"/>
      <c r="Q4" s="4"/>
      <c r="R4" s="4"/>
    </row>
    <row r="5" spans="1:19" ht="23.25" thickBot="1" x14ac:dyDescent="0.3">
      <c r="A5" s="438" t="s">
        <v>111</v>
      </c>
      <c r="B5" s="438"/>
      <c r="C5" s="438"/>
      <c r="D5" s="439" t="str">
        <f>E1_ZB!C62</f>
        <v>E-commerce</v>
      </c>
      <c r="E5" s="439"/>
      <c r="F5" s="439"/>
      <c r="G5" s="439"/>
      <c r="H5" s="439"/>
      <c r="I5" s="439"/>
      <c r="J5" s="439"/>
      <c r="K5" s="439"/>
      <c r="L5" s="440" t="s">
        <v>94</v>
      </c>
      <c r="M5" s="440"/>
      <c r="N5" s="44">
        <f>E1_ZB!D62</f>
        <v>4</v>
      </c>
      <c r="O5" s="440" t="s">
        <v>95</v>
      </c>
      <c r="P5" s="440"/>
      <c r="Q5" s="441" t="str">
        <f>E1_ZB!F59</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(11)'!G6</f>
        <v>III</v>
      </c>
      <c r="H7" s="184" t="s">
        <v>99</v>
      </c>
      <c r="I7" s="40">
        <f>'M (11)'!I6</f>
        <v>5</v>
      </c>
      <c r="J7" s="289" t="s">
        <v>384</v>
      </c>
      <c r="K7" s="290"/>
      <c r="L7" s="382" t="s">
        <v>100</v>
      </c>
      <c r="M7" s="383"/>
      <c r="N7" s="7" t="s">
        <v>101</v>
      </c>
      <c r="O7" s="449" t="s">
        <v>102</v>
      </c>
      <c r="P7" s="449"/>
      <c r="Q7" s="450" t="s">
        <v>103</v>
      </c>
      <c r="R7" s="450"/>
      <c r="S7" s="45">
        <f>E1_ZB!G62</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740</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741</v>
      </c>
      <c r="C19" s="316"/>
      <c r="D19" s="316"/>
      <c r="E19" s="316"/>
      <c r="F19" s="316"/>
      <c r="G19" s="316"/>
      <c r="H19" s="316"/>
      <c r="I19" s="316"/>
      <c r="J19" s="316"/>
      <c r="K19" s="316"/>
      <c r="L19" s="316"/>
      <c r="M19" s="317"/>
      <c r="N19" s="349" t="s">
        <v>298</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300</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742</v>
      </c>
      <c r="C24" s="316"/>
      <c r="D24" s="316"/>
      <c r="E24" s="316"/>
      <c r="F24" s="316"/>
      <c r="G24" s="316"/>
      <c r="H24" s="316"/>
      <c r="I24" s="316"/>
      <c r="J24" s="316"/>
      <c r="K24" s="316"/>
      <c r="L24" s="316"/>
      <c r="M24" s="317"/>
      <c r="N24" s="349" t="s">
        <v>302</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303</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743</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319</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744</v>
      </c>
      <c r="C39" s="316"/>
      <c r="D39" s="316"/>
      <c r="E39" s="316"/>
      <c r="F39" s="316"/>
      <c r="G39" s="316"/>
      <c r="H39" s="316"/>
      <c r="I39" s="316"/>
      <c r="J39" s="316"/>
      <c r="K39" s="316"/>
      <c r="L39" s="316"/>
      <c r="M39" s="317"/>
      <c r="N39" s="349" t="s">
        <v>309</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315</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745</v>
      </c>
      <c r="C44" s="316"/>
      <c r="D44" s="316"/>
      <c r="E44" s="316"/>
      <c r="F44" s="316"/>
      <c r="G44" s="316"/>
      <c r="H44" s="316"/>
      <c r="I44" s="316"/>
      <c r="J44" s="316"/>
      <c r="K44" s="316"/>
      <c r="L44" s="316"/>
      <c r="M44" s="317"/>
      <c r="N44" s="349" t="s">
        <v>312</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318</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t="s">
        <v>320</v>
      </c>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746</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324</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329</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747</v>
      </c>
      <c r="C59" s="316"/>
      <c r="D59" s="316"/>
      <c r="E59" s="316"/>
      <c r="F59" s="316"/>
      <c r="G59" s="316"/>
      <c r="H59" s="316"/>
      <c r="I59" s="316"/>
      <c r="J59" s="316"/>
      <c r="K59" s="316"/>
      <c r="L59" s="316"/>
      <c r="M59" s="317"/>
      <c r="N59" s="349" t="s">
        <v>329</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330</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331</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E1_ZB!G62</f>
        <v>26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v>18</v>
      </c>
      <c r="H76" s="328"/>
      <c r="I76" s="329"/>
      <c r="J76" s="367"/>
      <c r="K76" s="337"/>
      <c r="L76" s="312" t="s">
        <v>161</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166</v>
      </c>
      <c r="M83" s="313"/>
      <c r="N83" s="313"/>
      <c r="O83" s="313"/>
      <c r="P83" s="313"/>
      <c r="Q83" s="313"/>
      <c r="R83" s="313"/>
      <c r="S83" s="314"/>
    </row>
    <row r="84" spans="1:19" ht="15" customHeight="1" x14ac:dyDescent="0.25">
      <c r="A84" s="339"/>
      <c r="B84" s="305" t="s">
        <v>136</v>
      </c>
      <c r="C84" s="306"/>
      <c r="D84" s="306"/>
      <c r="E84" s="306"/>
      <c r="F84" s="307"/>
      <c r="G84" s="343">
        <f>E1_ZB!H62</f>
        <v>74</v>
      </c>
      <c r="H84" s="344"/>
      <c r="I84" s="345"/>
      <c r="J84" s="367"/>
      <c r="K84" s="337"/>
      <c r="L84" s="312" t="s">
        <v>345</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E1_ZB!E62</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197</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16.25" customHeight="1" x14ac:dyDescent="0.25">
      <c r="A98" s="420"/>
      <c r="B98" s="390" t="s">
        <v>541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86.25" customHeight="1" x14ac:dyDescent="0.25">
      <c r="A100" s="420"/>
      <c r="B100" s="390" t="s">
        <v>542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3" customHeight="1" x14ac:dyDescent="0.25">
      <c r="A102" s="420"/>
      <c r="B102" s="390" t="s">
        <v>543</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BJVmNxO9C2yFSUFQl8HeyjnmveGGvqzcVC74k2vuL+kPcqom/RFozorWyVZ5HsBIJWRIwPWE202yW1zJZdggww==" saltValue="JIqnKg5oF7tPlLtoivBN4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00000000-0002-0000-2E00-000005000000}">
      <formula1>KEU_E1</formula1>
    </dataValidation>
    <dataValidation type="list" allowBlank="1" showInputMessage="1" showErrorMessage="1" sqref="N14:S33" xr:uid="{00000000-0002-0000-2E00-000006000000}">
      <formula1>KEW_E1</formula1>
    </dataValidation>
  </dataValidations>
  <hyperlinks>
    <hyperlink ref="O13" r:id="rId1" xr:uid="{4441F198-EAD9-4E70-9C34-1161824E8B7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E1_ZB!B63</f>
        <v>Moduł E1/12</v>
      </c>
      <c r="D3" s="304"/>
      <c r="E3" s="304"/>
      <c r="F3" s="269"/>
      <c r="G3" s="3"/>
      <c r="H3" s="3"/>
      <c r="I3" s="3"/>
      <c r="J3" s="3"/>
      <c r="K3" s="3"/>
      <c r="L3" s="4"/>
      <c r="M3" s="4"/>
      <c r="N3" s="4"/>
      <c r="O3" s="4"/>
      <c r="P3" s="4"/>
      <c r="Q3" s="4"/>
    </row>
    <row r="4" spans="1:19" s="175" customFormat="1" ht="39.75" customHeight="1" thickBot="1" x14ac:dyDescent="0.3">
      <c r="A4" s="286" t="s">
        <v>93</v>
      </c>
      <c r="B4" s="286"/>
      <c r="C4" s="294" t="str">
        <f>E1_ZB!C63</f>
        <v>Moduł aktywności praktycznej (1)</v>
      </c>
      <c r="D4" s="295"/>
      <c r="E4" s="295"/>
      <c r="F4" s="295"/>
      <c r="G4" s="295"/>
      <c r="H4" s="295"/>
      <c r="I4" s="295"/>
      <c r="J4" s="296"/>
      <c r="K4" s="299" t="s">
        <v>94</v>
      </c>
      <c r="L4" s="299"/>
      <c r="M4" s="185">
        <f>E1_ZB!D63</f>
        <v>2</v>
      </c>
      <c r="N4" s="297" t="s">
        <v>95</v>
      </c>
      <c r="O4" s="298"/>
      <c r="P4" s="291" t="str">
        <f>E1_ZB!F63</f>
        <v>dr R. Nowak-Lewandowska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5</v>
      </c>
      <c r="J6" s="7" t="s">
        <v>291</v>
      </c>
      <c r="K6" s="287" t="s">
        <v>100</v>
      </c>
      <c r="L6" s="287"/>
      <c r="M6" s="288" t="s">
        <v>101</v>
      </c>
      <c r="N6" s="288"/>
      <c r="O6" s="185" t="s">
        <v>102</v>
      </c>
      <c r="P6" s="289" t="s">
        <v>103</v>
      </c>
      <c r="Q6" s="290"/>
      <c r="R6" s="185">
        <f>E1_ZB!G63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437</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438</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800</v>
      </c>
      <c r="B22" s="280"/>
      <c r="C22" s="280"/>
      <c r="D22" s="280"/>
      <c r="E22" s="280"/>
      <c r="F22" s="280" t="s">
        <v>801</v>
      </c>
      <c r="G22" s="280"/>
      <c r="H22" s="280"/>
      <c r="I22" s="280"/>
      <c r="J22" s="280"/>
      <c r="K22" s="280"/>
      <c r="L22" s="280" t="s">
        <v>802</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E1_ZB!B63</f>
        <v>Moduł E1/12</v>
      </c>
      <c r="C26" s="262"/>
      <c r="D26" s="33" t="str">
        <f>E1_ZB!B64</f>
        <v>Kurs 12.1.</v>
      </c>
      <c r="E26" s="106"/>
      <c r="F26" s="236"/>
      <c r="G26" s="237"/>
      <c r="H26" s="263"/>
      <c r="I26" s="264"/>
      <c r="J26" s="34"/>
      <c r="K26" s="213"/>
      <c r="L26" s="214"/>
      <c r="M26" s="213"/>
      <c r="N26" s="214"/>
      <c r="O26" s="215"/>
      <c r="P26" s="216"/>
      <c r="Q26" s="215"/>
      <c r="R26" s="217"/>
    </row>
    <row r="27" spans="1:19" s="107" customFormat="1" ht="59.25" customHeight="1" x14ac:dyDescent="0.25">
      <c r="A27" s="136" t="s">
        <v>111</v>
      </c>
      <c r="B27" s="458" t="str">
        <f>E1_ZB!C64</f>
        <v>Aktywności dodatkowe z katalogu aktywności</v>
      </c>
      <c r="C27" s="459"/>
      <c r="D27" s="460"/>
      <c r="E27" s="461"/>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E1_ZB!D64</f>
        <v>2</v>
      </c>
      <c r="C28" s="231"/>
      <c r="D28" s="232"/>
      <c r="E28" s="241"/>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c r="G29" s="159"/>
      <c r="H29" s="160"/>
      <c r="I29" s="161"/>
      <c r="J29" s="162"/>
      <c r="K29" s="163"/>
      <c r="L29" s="164"/>
      <c r="M29" s="165"/>
      <c r="N29" s="166"/>
      <c r="O29" s="167"/>
      <c r="P29" s="168"/>
      <c r="Q29" s="169"/>
      <c r="R29" s="170"/>
    </row>
  </sheetData>
  <sheetProtection algorithmName="SHA-512" hashValue="VG/3Rg0R9rrwdO/DPq3lyBbGqUahf2C/SWY91cZS4ne8mB7CumLC+OnhWH4+Cm+XC0ESDfXFX/kaJEL6eGw5UQ==" saltValue="NkV5EFNonrgdAVlf0/BxQ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E1_ZB!B63</f>
        <v>Moduł E1/12</v>
      </c>
      <c r="B3" s="374"/>
      <c r="C3" s="374"/>
      <c r="D3" s="378" t="str">
        <f>E1_ZB!C63</f>
        <v>Moduł aktywności praktycznej (1)</v>
      </c>
      <c r="E3" s="379"/>
      <c r="F3" s="379"/>
      <c r="G3" s="379"/>
      <c r="H3" s="379"/>
      <c r="I3" s="380"/>
      <c r="J3" s="3"/>
      <c r="K3" s="3"/>
      <c r="L3" s="4"/>
      <c r="M3" s="4"/>
      <c r="N3" s="4"/>
      <c r="O3" s="4"/>
      <c r="P3" s="4"/>
      <c r="Q3" s="4"/>
      <c r="R3" s="4"/>
    </row>
    <row r="4" spans="1:19" ht="18.75" thickBot="1" x14ac:dyDescent="0.3">
      <c r="A4" s="437" t="s">
        <v>110</v>
      </c>
      <c r="B4" s="437"/>
      <c r="C4" s="437"/>
      <c r="D4" s="375" t="str">
        <f>E1_ZB!B64</f>
        <v>Kurs 12.1.</v>
      </c>
      <c r="E4" s="376"/>
      <c r="F4" s="376"/>
      <c r="G4" s="376"/>
      <c r="H4" s="376"/>
      <c r="I4" s="377"/>
      <c r="J4" s="3"/>
      <c r="K4" s="3"/>
      <c r="L4" s="4"/>
      <c r="M4" s="4"/>
      <c r="N4" s="4"/>
      <c r="O4" s="4"/>
      <c r="P4" s="4"/>
      <c r="Q4" s="4"/>
      <c r="R4" s="4"/>
    </row>
    <row r="5" spans="1:19" ht="23.25" thickBot="1" x14ac:dyDescent="0.3">
      <c r="A5" s="438" t="s">
        <v>111</v>
      </c>
      <c r="B5" s="438"/>
      <c r="C5" s="438"/>
      <c r="D5" s="439" t="str">
        <f>E1_ZB!C64</f>
        <v>Aktywności dodatkowe z katalogu aktywności</v>
      </c>
      <c r="E5" s="439"/>
      <c r="F5" s="439"/>
      <c r="G5" s="439"/>
      <c r="H5" s="439"/>
      <c r="I5" s="439"/>
      <c r="J5" s="439"/>
      <c r="K5" s="439"/>
      <c r="L5" s="440" t="s">
        <v>94</v>
      </c>
      <c r="M5" s="440"/>
      <c r="N5" s="44">
        <f>E1_ZB!D64</f>
        <v>2</v>
      </c>
      <c r="O5" s="440" t="s">
        <v>95</v>
      </c>
      <c r="P5" s="440"/>
      <c r="Q5" s="449" t="str">
        <f>E1_ZB!F63</f>
        <v>dr R. Nowak-Lewandowska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(12)'!G6</f>
        <v>III</v>
      </c>
      <c r="H7" s="184" t="s">
        <v>99</v>
      </c>
      <c r="I7" s="40">
        <f>'M (12)'!I6</f>
        <v>5</v>
      </c>
      <c r="J7" s="289" t="s">
        <v>384</v>
      </c>
      <c r="K7" s="290"/>
      <c r="L7" s="382" t="s">
        <v>100</v>
      </c>
      <c r="M7" s="383"/>
      <c r="N7" s="7" t="s">
        <v>101</v>
      </c>
      <c r="O7" s="449" t="s">
        <v>102</v>
      </c>
      <c r="P7" s="449"/>
      <c r="Q7" s="450" t="s">
        <v>103</v>
      </c>
      <c r="R7" s="450"/>
      <c r="S7" s="45">
        <f>E1_ZB!G64</f>
        <v>40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748</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304</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749</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299</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304</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750</v>
      </c>
      <c r="C34" s="388"/>
      <c r="D34" s="388"/>
      <c r="E34" s="388"/>
      <c r="F34" s="388"/>
      <c r="G34" s="388"/>
      <c r="H34" s="388"/>
      <c r="I34" s="388"/>
      <c r="J34" s="388"/>
      <c r="K34" s="388"/>
      <c r="L34" s="388"/>
      <c r="M34" s="389"/>
      <c r="N34" s="355" t="s">
        <v>316</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320</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803</v>
      </c>
      <c r="C39" s="316"/>
      <c r="D39" s="316"/>
      <c r="E39" s="316"/>
      <c r="F39" s="316"/>
      <c r="G39" s="316"/>
      <c r="H39" s="316"/>
      <c r="I39" s="316"/>
      <c r="J39" s="316"/>
      <c r="K39" s="316"/>
      <c r="L39" s="316"/>
      <c r="M39" s="317"/>
      <c r="N39" s="349" t="s">
        <v>308</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318</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804</v>
      </c>
      <c r="C44" s="316"/>
      <c r="D44" s="316"/>
      <c r="E44" s="316"/>
      <c r="F44" s="316"/>
      <c r="G44" s="316"/>
      <c r="H44" s="316"/>
      <c r="I44" s="316"/>
      <c r="J44" s="316"/>
      <c r="K44" s="316"/>
      <c r="L44" s="316"/>
      <c r="M44" s="317"/>
      <c r="N44" s="349" t="s">
        <v>320</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751</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752</v>
      </c>
      <c r="C59" s="316"/>
      <c r="D59" s="316"/>
      <c r="E59" s="316"/>
      <c r="F59" s="316"/>
      <c r="G59" s="316"/>
      <c r="H59" s="316"/>
      <c r="I59" s="316"/>
      <c r="J59" s="316"/>
      <c r="K59" s="316"/>
      <c r="L59" s="316"/>
      <c r="M59" s="317"/>
      <c r="N59" s="349" t="s">
        <v>326</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332</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E1_ZB!G64</f>
        <v>40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40</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40</v>
      </c>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345</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E1_ZB!H64</f>
        <v>10</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E1_ZB!E64</f>
        <v>zal. bez oceny</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170</v>
      </c>
      <c r="C90" s="408"/>
      <c r="D90" s="408"/>
      <c r="E90" s="409"/>
      <c r="F90" s="410">
        <v>10</v>
      </c>
      <c r="G90" s="411"/>
      <c r="H90" s="411"/>
      <c r="I90" s="412"/>
      <c r="J90" s="431"/>
      <c r="K90" s="435"/>
      <c r="L90" s="324" t="s">
        <v>293</v>
      </c>
      <c r="M90" s="325"/>
      <c r="N90" s="325"/>
      <c r="O90" s="325"/>
      <c r="P90" s="325"/>
      <c r="Q90" s="325"/>
      <c r="R90" s="325"/>
      <c r="S90" s="326"/>
    </row>
    <row r="91" spans="1:19" ht="15" customHeight="1" x14ac:dyDescent="0.25">
      <c r="A91" s="427"/>
      <c r="B91" s="407" t="s">
        <v>179</v>
      </c>
      <c r="C91" s="408"/>
      <c r="D91" s="408"/>
      <c r="E91" s="409"/>
      <c r="F91" s="410">
        <v>90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62.75" customHeight="1" x14ac:dyDescent="0.25">
      <c r="A98" s="420"/>
      <c r="B98" s="390" t="s">
        <v>544</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9.5" customHeight="1" x14ac:dyDescent="0.25">
      <c r="A100" s="420"/>
      <c r="B100" s="390" t="s">
        <v>414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45.7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vHaANIawHh/3GWYpiFKScSwRgItvGOpyKZXUKLySnBm4w/SXWUSpCWnKkjECLSjFGh1ra4xP8HQObD66lC2Gfw==" saltValue="UlA+cXnzwtrFhiMc7zNyd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8E153521-5FDA-43F1-8FD5-B08F43645C5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E1_ZB!B10</f>
        <v>Moduł E1/1</v>
      </c>
      <c r="B3" s="374"/>
      <c r="C3" s="374"/>
      <c r="D3" s="378" t="str">
        <f>E1_ZB!C10</f>
        <v>Biznes w działaniu</v>
      </c>
      <c r="E3" s="379"/>
      <c r="F3" s="379"/>
      <c r="G3" s="379"/>
      <c r="H3" s="379"/>
      <c r="I3" s="380"/>
      <c r="J3" s="3"/>
      <c r="K3" s="3"/>
      <c r="L3" s="4"/>
      <c r="M3" s="4"/>
      <c r="N3" s="4"/>
      <c r="O3" s="4"/>
      <c r="P3" s="4"/>
      <c r="Q3" s="4"/>
      <c r="R3" s="4"/>
    </row>
    <row r="4" spans="1:19" ht="18.75" thickBot="1" x14ac:dyDescent="0.3">
      <c r="A4" s="437" t="s">
        <v>110</v>
      </c>
      <c r="B4" s="437"/>
      <c r="C4" s="437"/>
      <c r="D4" s="375" t="str">
        <f>E1_ZB!B13</f>
        <v>Kurs 1.3.</v>
      </c>
      <c r="E4" s="376"/>
      <c r="F4" s="376"/>
      <c r="G4" s="376"/>
      <c r="H4" s="376"/>
      <c r="I4" s="377"/>
      <c r="J4" s="3"/>
      <c r="K4" s="3"/>
      <c r="L4" s="4"/>
      <c r="M4" s="4"/>
      <c r="N4" s="4"/>
      <c r="O4" s="4"/>
      <c r="P4" s="4"/>
      <c r="Q4" s="4"/>
      <c r="R4" s="4"/>
    </row>
    <row r="5" spans="1:19" ht="23.25" thickBot="1" x14ac:dyDescent="0.3">
      <c r="A5" s="438" t="s">
        <v>111</v>
      </c>
      <c r="B5" s="438"/>
      <c r="C5" s="438"/>
      <c r="D5" s="439" t="str">
        <f>E1_ZB!C13</f>
        <v>Realne problemy ekonomii - warsztat</v>
      </c>
      <c r="E5" s="439"/>
      <c r="F5" s="439"/>
      <c r="G5" s="439"/>
      <c r="H5" s="439"/>
      <c r="I5" s="439"/>
      <c r="J5" s="439"/>
      <c r="K5" s="439"/>
      <c r="L5" s="440" t="s">
        <v>94</v>
      </c>
      <c r="M5" s="440"/>
      <c r="N5" s="44">
        <f>E1_ZB!D13</f>
        <v>2</v>
      </c>
      <c r="O5" s="440" t="s">
        <v>95</v>
      </c>
      <c r="P5" s="440"/>
      <c r="Q5" s="441" t="str">
        <f>E1_ZB!F10</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(1)'!G6</f>
        <v>I</v>
      </c>
      <c r="H7" s="184" t="s">
        <v>99</v>
      </c>
      <c r="I7" s="40">
        <f>'M (1)'!I6</f>
        <v>1</v>
      </c>
      <c r="J7" s="289" t="s">
        <v>384</v>
      </c>
      <c r="K7" s="290"/>
      <c r="L7" s="382" t="s">
        <v>100</v>
      </c>
      <c r="M7" s="383"/>
      <c r="N7" s="7" t="s">
        <v>101</v>
      </c>
      <c r="O7" s="449" t="s">
        <v>102</v>
      </c>
      <c r="P7" s="449"/>
      <c r="Q7" s="450" t="s">
        <v>103</v>
      </c>
      <c r="R7" s="450"/>
      <c r="S7" s="45">
        <f>E1_ZB!G13</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186"/>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574</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297</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575</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297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576</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577</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328</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thickBot="1" x14ac:dyDescent="0.3">
      <c r="A63" s="339"/>
      <c r="B63" s="321"/>
      <c r="C63" s="322"/>
      <c r="D63" s="322"/>
      <c r="E63" s="322"/>
      <c r="F63" s="322"/>
      <c r="G63" s="322"/>
      <c r="H63" s="322"/>
      <c r="I63" s="322"/>
      <c r="J63" s="322"/>
      <c r="K63" s="322"/>
      <c r="L63" s="322"/>
      <c r="M63" s="323"/>
      <c r="N63" s="364"/>
      <c r="O63" s="365"/>
      <c r="P63" s="365"/>
      <c r="Q63" s="365"/>
      <c r="R63" s="365"/>
      <c r="S63" s="366"/>
    </row>
    <row r="64" spans="1:19" ht="15" hidden="1" customHeight="1" x14ac:dyDescent="0.25">
      <c r="A64" s="339"/>
      <c r="B64" s="318"/>
      <c r="C64" s="319"/>
      <c r="D64" s="319"/>
      <c r="E64" s="319"/>
      <c r="F64" s="319"/>
      <c r="G64" s="319"/>
      <c r="H64" s="319"/>
      <c r="I64" s="319"/>
      <c r="J64" s="319"/>
      <c r="K64" s="319"/>
      <c r="L64" s="319"/>
      <c r="M64" s="320"/>
      <c r="N64" s="453"/>
      <c r="O64" s="454"/>
      <c r="P64" s="454"/>
      <c r="Q64" s="454"/>
      <c r="R64" s="454"/>
      <c r="S64" s="455"/>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E1_ZB!G13</f>
        <v>12</v>
      </c>
      <c r="H71" s="344"/>
      <c r="I71" s="345"/>
      <c r="J71" s="367"/>
      <c r="K71" s="336" t="s">
        <v>203</v>
      </c>
      <c r="L71" s="308" t="s">
        <v>122</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182</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161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180</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6</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v>6</v>
      </c>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132</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171</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E1_ZB!H13</f>
        <v>38</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E1_ZB!E13</f>
        <v>zal. bez oceny</v>
      </c>
      <c r="G88" s="429"/>
      <c r="H88" s="429"/>
      <c r="I88" s="430"/>
      <c r="J88" s="431"/>
      <c r="K88" s="435" t="s">
        <v>139</v>
      </c>
      <c r="L88" s="432" t="s">
        <v>140</v>
      </c>
      <c r="M88" s="433"/>
      <c r="N88" s="433"/>
      <c r="O88" s="433"/>
      <c r="P88" s="433"/>
      <c r="Q88" s="433"/>
      <c r="R88" s="433"/>
      <c r="S88" s="434"/>
    </row>
    <row r="89" spans="1:19" ht="15" customHeight="1" x14ac:dyDescent="0.25">
      <c r="A89" s="427"/>
      <c r="B89" s="413" t="s">
        <v>141</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152</v>
      </c>
      <c r="C90" s="408"/>
      <c r="D90" s="408"/>
      <c r="E90" s="409"/>
      <c r="F90" s="410">
        <v>90</v>
      </c>
      <c r="G90" s="411"/>
      <c r="H90" s="411"/>
      <c r="I90" s="412"/>
      <c r="J90" s="431"/>
      <c r="K90" s="435"/>
      <c r="L90" s="324" t="s">
        <v>293</v>
      </c>
      <c r="M90" s="325"/>
      <c r="N90" s="325"/>
      <c r="O90" s="325"/>
      <c r="P90" s="325"/>
      <c r="Q90" s="325"/>
      <c r="R90" s="325"/>
      <c r="S90" s="326"/>
    </row>
    <row r="91" spans="1:19" ht="15" customHeight="1" x14ac:dyDescent="0.25">
      <c r="A91" s="427"/>
      <c r="B91" s="407" t="s">
        <v>170</v>
      </c>
      <c r="C91" s="408"/>
      <c r="D91" s="408"/>
      <c r="E91" s="409"/>
      <c r="F91" s="410">
        <v>10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127.5" customHeight="1" x14ac:dyDescent="0.25">
      <c r="A98" s="420"/>
      <c r="B98" s="390" t="s">
        <v>468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60" customHeight="1" x14ac:dyDescent="0.25">
      <c r="A100" s="420"/>
      <c r="B100" s="390" t="s">
        <v>402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0" customHeight="1" x14ac:dyDescent="0.25">
      <c r="A102" s="420"/>
      <c r="B102" s="390" t="s">
        <v>402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RPSkUK6AyyNdAPIXWBh0c7P4wwbPvMFr8CPNOSVS7XWLNQ089TGYKYX8q6NK5VcKH8WPIy9uUL+CVgwaYt65DQ==" saltValue="wYRA/8N0UuZje1LnGuuv3g==" spinCount="100000" sheet="1" objects="1" scenarios="1"/>
  <mergeCells count="179">
    <mergeCell ref="A1:B1"/>
    <mergeCell ref="A3:C3"/>
    <mergeCell ref="D3:I3"/>
    <mergeCell ref="A4:C4"/>
    <mergeCell ref="D4:I4"/>
    <mergeCell ref="A5:C5"/>
    <mergeCell ref="D5:K5"/>
    <mergeCell ref="A8:S8"/>
    <mergeCell ref="A10:S10"/>
    <mergeCell ref="A11:A12"/>
    <mergeCell ref="B11:M12"/>
    <mergeCell ref="N11:S12"/>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DFE10AB2-1361-4613-8805-FFED3986BDA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8"/>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E1_ZB!B66</f>
        <v>Moduł E1/13</v>
      </c>
      <c r="D3" s="304"/>
      <c r="E3" s="304"/>
      <c r="F3" s="269"/>
      <c r="G3" s="3"/>
      <c r="H3" s="3"/>
      <c r="I3" s="3"/>
      <c r="J3" s="3"/>
      <c r="K3" s="3"/>
      <c r="L3" s="4"/>
      <c r="M3" s="4"/>
      <c r="N3" s="4"/>
      <c r="O3" s="4"/>
      <c r="P3" s="4"/>
      <c r="Q3" s="4"/>
    </row>
    <row r="4" spans="1:19" s="175" customFormat="1" ht="39.75" customHeight="1" thickBot="1" x14ac:dyDescent="0.3">
      <c r="A4" s="286" t="s">
        <v>93</v>
      </c>
      <c r="B4" s="286"/>
      <c r="C4" s="294" t="str">
        <f>E1_ZB!C66</f>
        <v>Moduł dyplomowy (2)</v>
      </c>
      <c r="D4" s="295"/>
      <c r="E4" s="295"/>
      <c r="F4" s="295"/>
      <c r="G4" s="295"/>
      <c r="H4" s="295"/>
      <c r="I4" s="295"/>
      <c r="J4" s="296"/>
      <c r="K4" s="299" t="s">
        <v>94</v>
      </c>
      <c r="L4" s="299"/>
      <c r="M4" s="185">
        <f>E1_ZB!D66</f>
        <v>6</v>
      </c>
      <c r="N4" s="297" t="s">
        <v>95</v>
      </c>
      <c r="O4" s="298"/>
      <c r="P4" s="291" t="str">
        <f>E1_ZB!F66</f>
        <v>prof. A. Zelek</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6</v>
      </c>
      <c r="J6" s="7" t="s">
        <v>291</v>
      </c>
      <c r="K6" s="287" t="s">
        <v>100</v>
      </c>
      <c r="L6" s="287"/>
      <c r="M6" s="288" t="s">
        <v>101</v>
      </c>
      <c r="N6" s="288"/>
      <c r="O6" s="185" t="s">
        <v>102</v>
      </c>
      <c r="P6" s="289" t="s">
        <v>103</v>
      </c>
      <c r="Q6" s="290"/>
      <c r="R6" s="185">
        <f>E1_ZB!G66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482" t="s">
        <v>866</v>
      </c>
      <c r="B11" s="483"/>
      <c r="C11" s="483"/>
      <c r="D11" s="483"/>
      <c r="E11" s="483"/>
      <c r="F11" s="483"/>
      <c r="G11" s="483"/>
      <c r="H11" s="483"/>
      <c r="I11" s="483"/>
      <c r="J11" s="483"/>
      <c r="K11" s="483"/>
      <c r="L11" s="483"/>
      <c r="M11" s="483"/>
      <c r="N11" s="483"/>
      <c r="O11" s="483"/>
      <c r="P11" s="483"/>
      <c r="Q11" s="483"/>
      <c r="R11" s="484"/>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431</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545</v>
      </c>
      <c r="B22" s="280"/>
      <c r="C22" s="280"/>
      <c r="D22" s="280"/>
      <c r="E22" s="280"/>
      <c r="F22" s="280" t="s">
        <v>546</v>
      </c>
      <c r="G22" s="280"/>
      <c r="H22" s="280"/>
      <c r="I22" s="280"/>
      <c r="J22" s="280"/>
      <c r="K22" s="280"/>
      <c r="L22" s="280" t="s">
        <v>547</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E1_ZB!B66</f>
        <v>Moduł E1/13</v>
      </c>
      <c r="C26" s="262"/>
      <c r="D26" s="33" t="str">
        <f>E1_ZB!B67</f>
        <v>Kurs 13.1.</v>
      </c>
      <c r="E26" s="106"/>
      <c r="F26" s="236"/>
      <c r="G26" s="237"/>
      <c r="H26" s="263"/>
      <c r="I26" s="264"/>
      <c r="J26" s="34"/>
      <c r="K26" s="213"/>
      <c r="L26" s="214"/>
      <c r="M26" s="213"/>
      <c r="N26" s="214"/>
      <c r="O26" s="215"/>
      <c r="P26" s="216"/>
      <c r="Q26" s="215"/>
      <c r="R26" s="217"/>
    </row>
    <row r="27" spans="1:19" s="107" customFormat="1" ht="59.25" customHeight="1" x14ac:dyDescent="0.25">
      <c r="A27" s="136" t="s">
        <v>111</v>
      </c>
      <c r="B27" s="458" t="str">
        <f>E1_ZB!C67</f>
        <v>Praca z promotorem</v>
      </c>
      <c r="C27" s="459"/>
      <c r="D27" s="460"/>
      <c r="E27" s="461"/>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E1_ZB!D67</f>
        <v>6</v>
      </c>
      <c r="C28" s="231"/>
      <c r="D28" s="232"/>
      <c r="E28" s="241"/>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c r="G29" s="159"/>
      <c r="H29" s="160"/>
      <c r="I29" s="161"/>
      <c r="J29" s="162"/>
      <c r="K29" s="163"/>
      <c r="L29" s="164"/>
      <c r="M29" s="165"/>
      <c r="N29" s="166"/>
      <c r="O29" s="167"/>
      <c r="P29" s="168"/>
      <c r="Q29" s="169"/>
      <c r="R29" s="170"/>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x14ac:dyDescent="0.25">
      <c r="A35" s="107"/>
      <c r="B35" s="107"/>
      <c r="C35" s="107"/>
      <c r="D35" s="107"/>
      <c r="E35" s="107"/>
      <c r="F35" s="107"/>
      <c r="G35" s="107"/>
      <c r="H35" s="107"/>
      <c r="I35" s="107"/>
      <c r="J35" s="107"/>
      <c r="K35" s="107"/>
      <c r="L35" s="107"/>
      <c r="M35" s="107"/>
      <c r="N35" s="107"/>
      <c r="O35" s="107"/>
      <c r="P35" s="107"/>
      <c r="Q35" s="107"/>
      <c r="R35" s="107"/>
    </row>
    <row r="36" spans="1:18" x14ac:dyDescent="0.25">
      <c r="A36" s="107"/>
      <c r="B36" s="107"/>
      <c r="C36" s="107"/>
      <c r="D36" s="107"/>
      <c r="E36" s="107"/>
      <c r="F36" s="107"/>
      <c r="G36" s="107"/>
      <c r="H36" s="107"/>
      <c r="I36" s="107"/>
      <c r="J36" s="107"/>
      <c r="K36" s="107"/>
      <c r="L36" s="107"/>
      <c r="M36" s="107"/>
      <c r="N36" s="107"/>
      <c r="O36" s="107"/>
      <c r="P36" s="107"/>
      <c r="Q36" s="107"/>
      <c r="R36" s="107"/>
    </row>
    <row r="37" spans="1:18" x14ac:dyDescent="0.25">
      <c r="A37" s="107"/>
      <c r="B37" s="107"/>
      <c r="C37" s="107"/>
      <c r="D37" s="107"/>
      <c r="E37" s="107"/>
      <c r="F37" s="107"/>
      <c r="G37" s="107"/>
      <c r="H37" s="107"/>
      <c r="I37" s="107"/>
      <c r="J37" s="107"/>
      <c r="K37" s="107"/>
      <c r="L37" s="107"/>
      <c r="M37" s="107"/>
      <c r="N37" s="107"/>
      <c r="O37" s="107"/>
      <c r="P37" s="107"/>
      <c r="Q37" s="107"/>
      <c r="R37" s="107"/>
    </row>
    <row r="38" spans="1:18" x14ac:dyDescent="0.25">
      <c r="A38" s="107"/>
      <c r="B38" s="107"/>
      <c r="C38" s="107"/>
      <c r="D38" s="107"/>
      <c r="E38" s="107"/>
      <c r="F38" s="107"/>
      <c r="G38" s="107"/>
      <c r="H38" s="107"/>
      <c r="I38" s="107"/>
      <c r="J38" s="107"/>
      <c r="K38" s="107"/>
      <c r="L38" s="107"/>
      <c r="M38" s="107"/>
      <c r="N38" s="107"/>
      <c r="O38" s="107"/>
      <c r="P38" s="107"/>
      <c r="Q38" s="107"/>
      <c r="R38" s="107"/>
    </row>
  </sheetData>
  <sheetProtection algorithmName="SHA-512" hashValue="Z2NiSmItqGJ2/CStYuDO8LKIXVUS/Rk/IhET3I0LcGeh7LBIaaQmdyeN9oQBfJRfYGkGPlXUoE3vVtRmsF3GGg==" saltValue="fakGCOk7cf9qT4brOId42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E1_ZB!B66</f>
        <v>Moduł E1/13</v>
      </c>
      <c r="B3" s="374"/>
      <c r="C3" s="374"/>
      <c r="D3" s="378" t="str">
        <f>E1_ZB!C66</f>
        <v>Moduł dyplomowy (2)</v>
      </c>
      <c r="E3" s="379"/>
      <c r="F3" s="379"/>
      <c r="G3" s="379"/>
      <c r="H3" s="379"/>
      <c r="I3" s="380"/>
      <c r="J3" s="3"/>
      <c r="K3" s="3"/>
      <c r="L3" s="4"/>
      <c r="M3" s="4"/>
      <c r="N3" s="4"/>
      <c r="O3" s="4"/>
      <c r="P3" s="4"/>
      <c r="Q3" s="4"/>
      <c r="R3" s="4"/>
    </row>
    <row r="4" spans="1:19" ht="18.75" thickBot="1" x14ac:dyDescent="0.3">
      <c r="A4" s="437" t="s">
        <v>110</v>
      </c>
      <c r="B4" s="437"/>
      <c r="C4" s="437"/>
      <c r="D4" s="375" t="str">
        <f>E1_ZB!B67</f>
        <v>Kurs 13.1.</v>
      </c>
      <c r="E4" s="376"/>
      <c r="F4" s="376"/>
      <c r="G4" s="376"/>
      <c r="H4" s="376"/>
      <c r="I4" s="377"/>
      <c r="J4" s="3"/>
      <c r="K4" s="3"/>
      <c r="L4" s="4"/>
      <c r="M4" s="4"/>
      <c r="N4" s="4"/>
      <c r="O4" s="4"/>
      <c r="P4" s="4"/>
      <c r="Q4" s="4"/>
      <c r="R4" s="4"/>
    </row>
    <row r="5" spans="1:19" ht="23.25" thickBot="1" x14ac:dyDescent="0.3">
      <c r="A5" s="438" t="s">
        <v>111</v>
      </c>
      <c r="B5" s="438"/>
      <c r="C5" s="438"/>
      <c r="D5" s="439" t="str">
        <f>E1_ZB!C67</f>
        <v>Praca z promotorem</v>
      </c>
      <c r="E5" s="439"/>
      <c r="F5" s="439"/>
      <c r="G5" s="439"/>
      <c r="H5" s="439"/>
      <c r="I5" s="439"/>
      <c r="J5" s="439"/>
      <c r="K5" s="439"/>
      <c r="L5" s="440" t="s">
        <v>94</v>
      </c>
      <c r="M5" s="440"/>
      <c r="N5" s="44">
        <f>E1_ZB!D67</f>
        <v>6</v>
      </c>
      <c r="O5" s="440" t="s">
        <v>95</v>
      </c>
      <c r="P5" s="440"/>
      <c r="Q5" s="441" t="str">
        <f>E1_ZB!F66</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(13)'!G6</f>
        <v>III</v>
      </c>
      <c r="H7" s="184" t="s">
        <v>99</v>
      </c>
      <c r="I7" s="40">
        <f>'M (13)'!I6</f>
        <v>6</v>
      </c>
      <c r="J7" s="289" t="s">
        <v>384</v>
      </c>
      <c r="K7" s="290"/>
      <c r="L7" s="382" t="s">
        <v>100</v>
      </c>
      <c r="M7" s="383"/>
      <c r="N7" s="7" t="s">
        <v>101</v>
      </c>
      <c r="O7" s="449" t="s">
        <v>102</v>
      </c>
      <c r="P7" s="449"/>
      <c r="Q7" s="450" t="s">
        <v>103</v>
      </c>
      <c r="R7" s="450"/>
      <c r="S7" s="45">
        <f>E1_ZB!G67</f>
        <v>18</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58" t="s">
        <v>107</v>
      </c>
      <c r="B10" s="259"/>
      <c r="C10" s="259"/>
      <c r="D10" s="259"/>
      <c r="E10" s="259"/>
      <c r="F10" s="259"/>
      <c r="G10" s="259"/>
      <c r="H10" s="259"/>
      <c r="I10" s="259"/>
      <c r="J10" s="259"/>
      <c r="K10" s="259"/>
      <c r="L10" s="259"/>
      <c r="M10" s="259"/>
      <c r="N10" s="259"/>
      <c r="O10" s="259"/>
      <c r="P10" s="259"/>
      <c r="Q10" s="259"/>
      <c r="R10" s="259"/>
      <c r="S10" s="260"/>
    </row>
    <row r="11" spans="1:19" ht="15" customHeight="1" x14ac:dyDescent="0.25">
      <c r="A11" s="452"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6"/>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6"/>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4" t="s">
        <v>116</v>
      </c>
      <c r="B14" s="387" t="s">
        <v>722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445"/>
      <c r="B15" s="318"/>
      <c r="C15" s="477"/>
      <c r="D15" s="477"/>
      <c r="E15" s="477"/>
      <c r="F15" s="477"/>
      <c r="G15" s="477"/>
      <c r="H15" s="477"/>
      <c r="I15" s="477"/>
      <c r="J15" s="477"/>
      <c r="K15" s="477"/>
      <c r="L15" s="477"/>
      <c r="M15" s="320"/>
      <c r="N15" s="352" t="s">
        <v>298</v>
      </c>
      <c r="O15" s="353"/>
      <c r="P15" s="353"/>
      <c r="Q15" s="353"/>
      <c r="R15" s="353"/>
      <c r="S15" s="354"/>
    </row>
    <row r="16" spans="1:19" ht="15" customHeight="1" x14ac:dyDescent="0.25">
      <c r="A16" s="445"/>
      <c r="B16" s="318"/>
      <c r="C16" s="477"/>
      <c r="D16" s="477"/>
      <c r="E16" s="477"/>
      <c r="F16" s="477"/>
      <c r="G16" s="477"/>
      <c r="H16" s="477"/>
      <c r="I16" s="477"/>
      <c r="J16" s="477"/>
      <c r="K16" s="477"/>
      <c r="L16" s="477"/>
      <c r="M16" s="320"/>
      <c r="N16" s="352" t="s">
        <v>307</v>
      </c>
      <c r="O16" s="353"/>
      <c r="P16" s="353"/>
      <c r="Q16" s="353"/>
      <c r="R16" s="353"/>
      <c r="S16" s="354"/>
    </row>
    <row r="17" spans="1:19" ht="15" customHeight="1" x14ac:dyDescent="0.25">
      <c r="A17" s="445"/>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445"/>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445"/>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445"/>
      <c r="B20" s="318"/>
      <c r="C20" s="477"/>
      <c r="D20" s="477"/>
      <c r="E20" s="477"/>
      <c r="F20" s="477"/>
      <c r="G20" s="477"/>
      <c r="H20" s="477"/>
      <c r="I20" s="477"/>
      <c r="J20" s="477"/>
      <c r="K20" s="477"/>
      <c r="L20" s="477"/>
      <c r="M20" s="320"/>
      <c r="N20" s="352"/>
      <c r="O20" s="353"/>
      <c r="P20" s="353"/>
      <c r="Q20" s="353"/>
      <c r="R20" s="353"/>
      <c r="S20" s="354"/>
    </row>
    <row r="21" spans="1:19" ht="15" customHeight="1" x14ac:dyDescent="0.25">
      <c r="A21" s="445"/>
      <c r="B21" s="318"/>
      <c r="C21" s="477"/>
      <c r="D21" s="477"/>
      <c r="E21" s="477"/>
      <c r="F21" s="477"/>
      <c r="G21" s="477"/>
      <c r="H21" s="477"/>
      <c r="I21" s="477"/>
      <c r="J21" s="477"/>
      <c r="K21" s="477"/>
      <c r="L21" s="477"/>
      <c r="M21" s="320"/>
      <c r="N21" s="352"/>
      <c r="O21" s="353"/>
      <c r="P21" s="353"/>
      <c r="Q21" s="353"/>
      <c r="R21" s="353"/>
      <c r="S21" s="354"/>
    </row>
    <row r="22" spans="1:19" ht="15" customHeight="1" x14ac:dyDescent="0.25">
      <c r="A22" s="445"/>
      <c r="B22" s="318"/>
      <c r="C22" s="477"/>
      <c r="D22" s="477"/>
      <c r="E22" s="477"/>
      <c r="F22" s="477"/>
      <c r="G22" s="477"/>
      <c r="H22" s="477"/>
      <c r="I22" s="477"/>
      <c r="J22" s="477"/>
      <c r="K22" s="477"/>
      <c r="L22" s="477"/>
      <c r="M22" s="320"/>
      <c r="N22" s="352"/>
      <c r="O22" s="353"/>
      <c r="P22" s="353"/>
      <c r="Q22" s="353"/>
      <c r="R22" s="353"/>
      <c r="S22" s="354"/>
    </row>
    <row r="23" spans="1:19" ht="15" customHeight="1" thickBot="1" x14ac:dyDescent="0.3">
      <c r="A23" s="445"/>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445"/>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445"/>
      <c r="B25" s="318"/>
      <c r="C25" s="477"/>
      <c r="D25" s="477"/>
      <c r="E25" s="477"/>
      <c r="F25" s="477"/>
      <c r="G25" s="477"/>
      <c r="H25" s="477"/>
      <c r="I25" s="477"/>
      <c r="J25" s="477"/>
      <c r="K25" s="477"/>
      <c r="L25" s="477"/>
      <c r="M25" s="320"/>
      <c r="N25" s="352"/>
      <c r="O25" s="353"/>
      <c r="P25" s="353"/>
      <c r="Q25" s="353"/>
      <c r="R25" s="353"/>
      <c r="S25" s="354"/>
    </row>
    <row r="26" spans="1:19" ht="15" hidden="1" customHeight="1" x14ac:dyDescent="0.25">
      <c r="A26" s="445"/>
      <c r="B26" s="318"/>
      <c r="C26" s="477"/>
      <c r="D26" s="477"/>
      <c r="E26" s="477"/>
      <c r="F26" s="477"/>
      <c r="G26" s="477"/>
      <c r="H26" s="477"/>
      <c r="I26" s="477"/>
      <c r="J26" s="477"/>
      <c r="K26" s="477"/>
      <c r="L26" s="477"/>
      <c r="M26" s="320"/>
      <c r="N26" s="352"/>
      <c r="O26" s="353"/>
      <c r="P26" s="353"/>
      <c r="Q26" s="353"/>
      <c r="R26" s="353"/>
      <c r="S26" s="354"/>
    </row>
    <row r="27" spans="1:19" ht="15" hidden="1" customHeight="1" x14ac:dyDescent="0.25">
      <c r="A27" s="445"/>
      <c r="B27" s="318"/>
      <c r="C27" s="477"/>
      <c r="D27" s="477"/>
      <c r="E27" s="477"/>
      <c r="F27" s="477"/>
      <c r="G27" s="477"/>
      <c r="H27" s="477"/>
      <c r="I27" s="477"/>
      <c r="J27" s="477"/>
      <c r="K27" s="477"/>
      <c r="L27" s="477"/>
      <c r="M27" s="320"/>
      <c r="N27" s="352"/>
      <c r="O27" s="353"/>
      <c r="P27" s="353"/>
      <c r="Q27" s="353"/>
      <c r="R27" s="353"/>
      <c r="S27" s="354"/>
    </row>
    <row r="28" spans="1:19" ht="15" hidden="1" customHeight="1" x14ac:dyDescent="0.25">
      <c r="A28" s="445"/>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445"/>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445"/>
      <c r="B30" s="318"/>
      <c r="C30" s="477"/>
      <c r="D30" s="477"/>
      <c r="E30" s="477"/>
      <c r="F30" s="477"/>
      <c r="G30" s="477"/>
      <c r="H30" s="477"/>
      <c r="I30" s="477"/>
      <c r="J30" s="477"/>
      <c r="K30" s="477"/>
      <c r="L30" s="477"/>
      <c r="M30" s="320"/>
      <c r="N30" s="352"/>
      <c r="O30" s="353"/>
      <c r="P30" s="353"/>
      <c r="Q30" s="353"/>
      <c r="R30" s="353"/>
      <c r="S30" s="354"/>
    </row>
    <row r="31" spans="1:19" ht="15" hidden="1" customHeight="1" x14ac:dyDescent="0.25">
      <c r="A31" s="445"/>
      <c r="B31" s="318"/>
      <c r="C31" s="477"/>
      <c r="D31" s="477"/>
      <c r="E31" s="477"/>
      <c r="F31" s="477"/>
      <c r="G31" s="477"/>
      <c r="H31" s="477"/>
      <c r="I31" s="477"/>
      <c r="J31" s="477"/>
      <c r="K31" s="477"/>
      <c r="L31" s="477"/>
      <c r="M31" s="320"/>
      <c r="N31" s="352"/>
      <c r="O31" s="353"/>
      <c r="P31" s="353"/>
      <c r="Q31" s="353"/>
      <c r="R31" s="353"/>
      <c r="S31" s="354"/>
    </row>
    <row r="32" spans="1:19" ht="15" hidden="1" customHeight="1" x14ac:dyDescent="0.25">
      <c r="A32" s="445"/>
      <c r="B32" s="318"/>
      <c r="C32" s="477"/>
      <c r="D32" s="477"/>
      <c r="E32" s="477"/>
      <c r="F32" s="477"/>
      <c r="G32" s="477"/>
      <c r="H32" s="477"/>
      <c r="I32" s="477"/>
      <c r="J32" s="477"/>
      <c r="K32" s="477"/>
      <c r="L32" s="477"/>
      <c r="M32" s="320"/>
      <c r="N32" s="352"/>
      <c r="O32" s="353"/>
      <c r="P32" s="353"/>
      <c r="Q32" s="353"/>
      <c r="R32" s="353"/>
      <c r="S32" s="354"/>
    </row>
    <row r="33" spans="1:19" ht="15" hidden="1" customHeight="1" thickBot="1" x14ac:dyDescent="0.3">
      <c r="A33" s="446"/>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723</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309</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t="s">
        <v>310</v>
      </c>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t="s">
        <v>311</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477"/>
      <c r="D40" s="477"/>
      <c r="E40" s="477"/>
      <c r="F40" s="477"/>
      <c r="G40" s="477"/>
      <c r="H40" s="477"/>
      <c r="I40" s="477"/>
      <c r="J40" s="477"/>
      <c r="K40" s="477"/>
      <c r="L40" s="477"/>
      <c r="M40" s="320"/>
      <c r="N40" s="352"/>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477"/>
      <c r="D45" s="477"/>
      <c r="E45" s="477"/>
      <c r="F45" s="477"/>
      <c r="G45" s="477"/>
      <c r="H45" s="477"/>
      <c r="I45" s="477"/>
      <c r="J45" s="477"/>
      <c r="K45" s="477"/>
      <c r="L45" s="477"/>
      <c r="M45" s="320"/>
      <c r="N45" s="352"/>
      <c r="O45" s="353"/>
      <c r="P45" s="353"/>
      <c r="Q45" s="353"/>
      <c r="R45" s="353"/>
      <c r="S45" s="354"/>
    </row>
    <row r="46" spans="1:19" ht="15" hidden="1" customHeight="1" x14ac:dyDescent="0.25">
      <c r="A46" s="445"/>
      <c r="B46" s="318"/>
      <c r="C46" s="477"/>
      <c r="D46" s="477"/>
      <c r="E46" s="477"/>
      <c r="F46" s="477"/>
      <c r="G46" s="477"/>
      <c r="H46" s="477"/>
      <c r="I46" s="477"/>
      <c r="J46" s="477"/>
      <c r="K46" s="477"/>
      <c r="L46" s="477"/>
      <c r="M46" s="320"/>
      <c r="N46" s="352"/>
      <c r="O46" s="353"/>
      <c r="P46" s="353"/>
      <c r="Q46" s="353"/>
      <c r="R46" s="353"/>
      <c r="S46" s="354"/>
    </row>
    <row r="47" spans="1:19" ht="15" hidden="1" customHeight="1" x14ac:dyDescent="0.25">
      <c r="A47" s="445"/>
      <c r="B47" s="318"/>
      <c r="C47" s="477"/>
      <c r="D47" s="477"/>
      <c r="E47" s="477"/>
      <c r="F47" s="477"/>
      <c r="G47" s="477"/>
      <c r="H47" s="477"/>
      <c r="I47" s="477"/>
      <c r="J47" s="477"/>
      <c r="K47" s="477"/>
      <c r="L47" s="477"/>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477"/>
      <c r="D50" s="477"/>
      <c r="E50" s="477"/>
      <c r="F50" s="477"/>
      <c r="G50" s="477"/>
      <c r="H50" s="477"/>
      <c r="I50" s="477"/>
      <c r="J50" s="477"/>
      <c r="K50" s="477"/>
      <c r="L50" s="477"/>
      <c r="M50" s="320"/>
      <c r="N50" s="352"/>
      <c r="O50" s="353"/>
      <c r="P50" s="353"/>
      <c r="Q50" s="353"/>
      <c r="R50" s="353"/>
      <c r="S50" s="354"/>
    </row>
    <row r="51" spans="1:19" ht="15" hidden="1" customHeight="1" x14ac:dyDescent="0.25">
      <c r="A51" s="445"/>
      <c r="B51" s="318"/>
      <c r="C51" s="477"/>
      <c r="D51" s="477"/>
      <c r="E51" s="477"/>
      <c r="F51" s="477"/>
      <c r="G51" s="477"/>
      <c r="H51" s="477"/>
      <c r="I51" s="477"/>
      <c r="J51" s="477"/>
      <c r="K51" s="477"/>
      <c r="L51" s="477"/>
      <c r="M51" s="320"/>
      <c r="N51" s="352"/>
      <c r="O51" s="353"/>
      <c r="P51" s="353"/>
      <c r="Q51" s="353"/>
      <c r="R51" s="353"/>
      <c r="S51" s="354"/>
    </row>
    <row r="52" spans="1:19" ht="15" hidden="1"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532" t="s">
        <v>477</v>
      </c>
      <c r="B54" s="387" t="s">
        <v>753</v>
      </c>
      <c r="C54" s="388"/>
      <c r="D54" s="388"/>
      <c r="E54" s="388"/>
      <c r="F54" s="388"/>
      <c r="G54" s="388"/>
      <c r="H54" s="388"/>
      <c r="I54" s="388"/>
      <c r="J54" s="388"/>
      <c r="K54" s="388"/>
      <c r="L54" s="388"/>
      <c r="M54" s="389"/>
      <c r="N54" s="355" t="s">
        <v>324</v>
      </c>
      <c r="O54" s="356"/>
      <c r="P54" s="356"/>
      <c r="Q54" s="356"/>
      <c r="R54" s="356"/>
      <c r="S54" s="357"/>
    </row>
    <row r="55" spans="1:19" ht="15" customHeight="1" x14ac:dyDescent="0.25">
      <c r="A55" s="445"/>
      <c r="B55" s="318"/>
      <c r="C55" s="319"/>
      <c r="D55" s="319"/>
      <c r="E55" s="319"/>
      <c r="F55" s="319"/>
      <c r="G55" s="319"/>
      <c r="H55" s="319"/>
      <c r="I55" s="319"/>
      <c r="J55" s="319"/>
      <c r="K55" s="319"/>
      <c r="L55" s="319"/>
      <c r="M55" s="320"/>
      <c r="N55" s="352" t="s">
        <v>331</v>
      </c>
      <c r="O55" s="353"/>
      <c r="P55" s="353"/>
      <c r="Q55" s="353"/>
      <c r="R55" s="353"/>
      <c r="S55" s="354"/>
    </row>
    <row r="56" spans="1:19" ht="15" customHeight="1" x14ac:dyDescent="0.25">
      <c r="A56" s="445"/>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445"/>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445"/>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445"/>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445"/>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445"/>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445"/>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445"/>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445"/>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445"/>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445"/>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445"/>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6"/>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527"/>
      <c r="B69" s="528"/>
      <c r="C69" s="528"/>
      <c r="D69" s="528"/>
      <c r="E69" s="528"/>
      <c r="F69" s="528"/>
      <c r="G69" s="528"/>
      <c r="H69" s="528"/>
      <c r="I69" s="528"/>
      <c r="J69" s="528"/>
      <c r="K69" s="528"/>
      <c r="L69" s="528"/>
      <c r="M69" s="528"/>
      <c r="N69" s="528"/>
      <c r="O69" s="528"/>
      <c r="P69" s="528"/>
      <c r="Q69" s="528"/>
      <c r="R69" s="528"/>
      <c r="S69" s="529"/>
    </row>
    <row r="70" spans="1:19" ht="20.100000000000001" customHeight="1" x14ac:dyDescent="0.25">
      <c r="A70" s="258" t="s">
        <v>119</v>
      </c>
      <c r="B70" s="259"/>
      <c r="C70" s="259"/>
      <c r="D70" s="259"/>
      <c r="E70" s="259"/>
      <c r="F70" s="259"/>
      <c r="G70" s="259"/>
      <c r="H70" s="259"/>
      <c r="I70" s="530"/>
      <c r="J70" s="32"/>
      <c r="K70" s="311" t="s">
        <v>120</v>
      </c>
      <c r="L70" s="259"/>
      <c r="M70" s="259"/>
      <c r="N70" s="259"/>
      <c r="O70" s="259"/>
      <c r="P70" s="259"/>
      <c r="Q70" s="259"/>
      <c r="R70" s="259"/>
      <c r="S70" s="260"/>
    </row>
    <row r="71" spans="1:19" ht="15" customHeight="1" x14ac:dyDescent="0.25">
      <c r="A71" s="531" t="s">
        <v>202</v>
      </c>
      <c r="B71" s="368" t="s">
        <v>121</v>
      </c>
      <c r="C71" s="369"/>
      <c r="D71" s="369"/>
      <c r="E71" s="369"/>
      <c r="F71" s="370"/>
      <c r="G71" s="343">
        <f>E1_ZB!G67</f>
        <v>18</v>
      </c>
      <c r="H71" s="344"/>
      <c r="I71" s="345"/>
      <c r="J71" s="367"/>
      <c r="K71" s="336" t="s">
        <v>203</v>
      </c>
      <c r="L71" s="308" t="s">
        <v>474</v>
      </c>
      <c r="M71" s="309"/>
      <c r="N71" s="309"/>
      <c r="O71" s="309"/>
      <c r="P71" s="309"/>
      <c r="Q71" s="309"/>
      <c r="R71" s="309"/>
      <c r="S71" s="310"/>
    </row>
    <row r="72" spans="1:19" ht="15" customHeight="1" x14ac:dyDescent="0.25">
      <c r="A72" s="445"/>
      <c r="B72" s="371" t="s">
        <v>123</v>
      </c>
      <c r="C72" s="372"/>
      <c r="D72" s="372"/>
      <c r="E72" s="372"/>
      <c r="F72" s="373"/>
      <c r="G72" s="330">
        <f>SUM(G73:I83)</f>
        <v>18</v>
      </c>
      <c r="H72" s="331"/>
      <c r="I72" s="332"/>
      <c r="J72" s="367"/>
      <c r="K72" s="337"/>
      <c r="L72" s="312" t="s">
        <v>164</v>
      </c>
      <c r="M72" s="313"/>
      <c r="N72" s="313"/>
      <c r="O72" s="313"/>
      <c r="P72" s="313"/>
      <c r="Q72" s="313"/>
      <c r="R72" s="313"/>
      <c r="S72" s="314"/>
    </row>
    <row r="73" spans="1:19" ht="15" customHeight="1" x14ac:dyDescent="0.25">
      <c r="A73" s="445"/>
      <c r="B73" s="346" t="s">
        <v>124</v>
      </c>
      <c r="C73" s="347"/>
      <c r="D73" s="347"/>
      <c r="E73" s="347"/>
      <c r="F73" s="348"/>
      <c r="G73" s="327"/>
      <c r="H73" s="328"/>
      <c r="I73" s="329"/>
      <c r="J73" s="367"/>
      <c r="K73" s="337"/>
      <c r="L73" s="312" t="s">
        <v>158</v>
      </c>
      <c r="M73" s="313"/>
      <c r="N73" s="313"/>
      <c r="O73" s="313"/>
      <c r="P73" s="313"/>
      <c r="Q73" s="313"/>
      <c r="R73" s="313"/>
      <c r="S73" s="314"/>
    </row>
    <row r="74" spans="1:19" ht="15" customHeight="1" x14ac:dyDescent="0.25">
      <c r="A74" s="445"/>
      <c r="B74" s="346" t="s">
        <v>125</v>
      </c>
      <c r="C74" s="347"/>
      <c r="D74" s="347"/>
      <c r="E74" s="347"/>
      <c r="F74" s="348"/>
      <c r="G74" s="327"/>
      <c r="H74" s="328"/>
      <c r="I74" s="329"/>
      <c r="J74" s="367"/>
      <c r="K74" s="337"/>
      <c r="L74" s="312" t="s">
        <v>185</v>
      </c>
      <c r="M74" s="313"/>
      <c r="N74" s="313"/>
      <c r="O74" s="313"/>
      <c r="P74" s="313"/>
      <c r="Q74" s="313"/>
      <c r="R74" s="313"/>
      <c r="S74" s="314"/>
    </row>
    <row r="75" spans="1:19" ht="15" customHeight="1" x14ac:dyDescent="0.25">
      <c r="A75" s="445"/>
      <c r="B75" s="346" t="s">
        <v>126</v>
      </c>
      <c r="C75" s="347"/>
      <c r="D75" s="347"/>
      <c r="E75" s="347"/>
      <c r="F75" s="348"/>
      <c r="G75" s="327">
        <v>8</v>
      </c>
      <c r="H75" s="328"/>
      <c r="I75" s="329"/>
      <c r="J75" s="367"/>
      <c r="K75" s="337"/>
      <c r="L75" s="312"/>
      <c r="M75" s="313"/>
      <c r="N75" s="313"/>
      <c r="O75" s="313"/>
      <c r="P75" s="313"/>
      <c r="Q75" s="313"/>
      <c r="R75" s="313"/>
      <c r="S75" s="314"/>
    </row>
    <row r="76" spans="1:19" ht="15" customHeight="1" x14ac:dyDescent="0.25">
      <c r="A76" s="445"/>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445"/>
      <c r="B77" s="346" t="s">
        <v>128</v>
      </c>
      <c r="C77" s="347"/>
      <c r="D77" s="347"/>
      <c r="E77" s="347"/>
      <c r="F77" s="348"/>
      <c r="G77" s="327">
        <v>6</v>
      </c>
      <c r="H77" s="328"/>
      <c r="I77" s="329"/>
      <c r="J77" s="367"/>
      <c r="K77" s="337"/>
      <c r="L77" s="312"/>
      <c r="M77" s="313"/>
      <c r="N77" s="313"/>
      <c r="O77" s="313"/>
      <c r="P77" s="313"/>
      <c r="Q77" s="313"/>
      <c r="R77" s="313"/>
      <c r="S77" s="314"/>
    </row>
    <row r="78" spans="1:19" ht="15" customHeight="1" x14ac:dyDescent="0.25">
      <c r="A78" s="445"/>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445"/>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445"/>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445"/>
      <c r="B81" s="346" t="s">
        <v>133</v>
      </c>
      <c r="C81" s="347"/>
      <c r="D81" s="347"/>
      <c r="E81" s="347"/>
      <c r="F81" s="348"/>
      <c r="G81" s="327">
        <v>4</v>
      </c>
      <c r="H81" s="328"/>
      <c r="I81" s="329"/>
      <c r="J81" s="367"/>
      <c r="K81" s="337"/>
      <c r="L81" s="312" t="s">
        <v>157</v>
      </c>
      <c r="M81" s="313"/>
      <c r="N81" s="313"/>
      <c r="O81" s="313"/>
      <c r="P81" s="313"/>
      <c r="Q81" s="313"/>
      <c r="R81" s="313"/>
      <c r="S81" s="314"/>
    </row>
    <row r="82" spans="1:19" ht="15" customHeight="1" x14ac:dyDescent="0.25">
      <c r="A82" s="445"/>
      <c r="B82" s="346" t="s">
        <v>134</v>
      </c>
      <c r="C82" s="347"/>
      <c r="D82" s="347"/>
      <c r="E82" s="347"/>
      <c r="F82" s="348"/>
      <c r="G82" s="327"/>
      <c r="H82" s="328"/>
      <c r="I82" s="329"/>
      <c r="J82" s="367"/>
      <c r="K82" s="337"/>
      <c r="L82" s="312" t="s">
        <v>166</v>
      </c>
      <c r="M82" s="313"/>
      <c r="N82" s="313"/>
      <c r="O82" s="313"/>
      <c r="P82" s="313"/>
      <c r="Q82" s="313"/>
      <c r="R82" s="313"/>
      <c r="S82" s="314"/>
    </row>
    <row r="83" spans="1:19" ht="15" customHeight="1" x14ac:dyDescent="0.25">
      <c r="A83" s="445"/>
      <c r="B83" s="346" t="s">
        <v>135</v>
      </c>
      <c r="C83" s="347"/>
      <c r="D83" s="347"/>
      <c r="E83" s="347"/>
      <c r="F83" s="348"/>
      <c r="G83" s="327"/>
      <c r="H83" s="328"/>
      <c r="I83" s="329"/>
      <c r="J83" s="367"/>
      <c r="K83" s="337"/>
      <c r="L83" s="312" t="s">
        <v>171</v>
      </c>
      <c r="M83" s="313"/>
      <c r="N83" s="313"/>
      <c r="O83" s="313"/>
      <c r="P83" s="313"/>
      <c r="Q83" s="313"/>
      <c r="R83" s="313"/>
      <c r="S83" s="314"/>
    </row>
    <row r="84" spans="1:19" ht="15" customHeight="1" x14ac:dyDescent="0.25">
      <c r="A84" s="445"/>
      <c r="B84" s="305" t="s">
        <v>136</v>
      </c>
      <c r="C84" s="306"/>
      <c r="D84" s="306"/>
      <c r="E84" s="306"/>
      <c r="F84" s="307"/>
      <c r="G84" s="343">
        <f>E1_ZB!H67</f>
        <v>132</v>
      </c>
      <c r="H84" s="344"/>
      <c r="I84" s="345"/>
      <c r="J84" s="367"/>
      <c r="K84" s="337"/>
      <c r="L84" s="312"/>
      <c r="M84" s="313"/>
      <c r="N84" s="313"/>
      <c r="O84" s="313"/>
      <c r="P84" s="313"/>
      <c r="Q84" s="313"/>
      <c r="R84" s="313"/>
      <c r="S84" s="314"/>
    </row>
    <row r="85" spans="1:19" ht="15" customHeight="1" x14ac:dyDescent="0.25">
      <c r="A85" s="481"/>
      <c r="B85" s="340" t="s">
        <v>206</v>
      </c>
      <c r="C85" s="341"/>
      <c r="D85" s="341"/>
      <c r="E85" s="341"/>
      <c r="F85" s="342"/>
      <c r="G85" s="330">
        <f>SUM(G84,G71)</f>
        <v>150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515" t="s">
        <v>137</v>
      </c>
      <c r="B87" s="516"/>
      <c r="C87" s="516"/>
      <c r="D87" s="516"/>
      <c r="E87" s="516"/>
      <c r="F87" s="516"/>
      <c r="G87" s="516"/>
      <c r="H87" s="516"/>
      <c r="I87" s="516"/>
      <c r="J87" s="516"/>
      <c r="K87" s="516"/>
      <c r="L87" s="516"/>
      <c r="M87" s="516"/>
      <c r="N87" s="516"/>
      <c r="O87" s="516"/>
      <c r="P87" s="516"/>
      <c r="Q87" s="516"/>
      <c r="R87" s="516"/>
      <c r="S87" s="517"/>
    </row>
    <row r="88" spans="1:19" ht="15" customHeight="1" x14ac:dyDescent="0.25">
      <c r="A88" s="518" t="s">
        <v>201</v>
      </c>
      <c r="B88" s="428" t="s">
        <v>138</v>
      </c>
      <c r="C88" s="429"/>
      <c r="D88" s="429"/>
      <c r="E88" s="430"/>
      <c r="F88" s="428" t="str">
        <f>E1_ZB!E67</f>
        <v>zal. bez oceny</v>
      </c>
      <c r="G88" s="429"/>
      <c r="H88" s="429"/>
      <c r="I88" s="430"/>
      <c r="J88" s="521"/>
      <c r="K88" s="524" t="s">
        <v>139</v>
      </c>
      <c r="L88" s="432" t="s">
        <v>140</v>
      </c>
      <c r="M88" s="433"/>
      <c r="N88" s="433"/>
      <c r="O88" s="433"/>
      <c r="P88" s="433"/>
      <c r="Q88" s="433"/>
      <c r="R88" s="433"/>
      <c r="S88" s="434"/>
    </row>
    <row r="89" spans="1:19" ht="15" customHeight="1" x14ac:dyDescent="0.25">
      <c r="A89" s="519"/>
      <c r="B89" s="413" t="s">
        <v>469</v>
      </c>
      <c r="C89" s="414"/>
      <c r="D89" s="414"/>
      <c r="E89" s="415"/>
      <c r="F89" s="413" t="s">
        <v>142</v>
      </c>
      <c r="G89" s="414"/>
      <c r="H89" s="414"/>
      <c r="I89" s="415"/>
      <c r="J89" s="522"/>
      <c r="K89" s="525"/>
      <c r="L89" s="324" t="s">
        <v>292</v>
      </c>
      <c r="M89" s="325"/>
      <c r="N89" s="325"/>
      <c r="O89" s="325"/>
      <c r="P89" s="325"/>
      <c r="Q89" s="325"/>
      <c r="R89" s="325"/>
      <c r="S89" s="326"/>
    </row>
    <row r="90" spans="1:19" ht="15" customHeight="1" x14ac:dyDescent="0.25">
      <c r="A90" s="519"/>
      <c r="B90" s="407" t="s">
        <v>197</v>
      </c>
      <c r="C90" s="408"/>
      <c r="D90" s="408"/>
      <c r="E90" s="409"/>
      <c r="F90" s="410">
        <v>100</v>
      </c>
      <c r="G90" s="411"/>
      <c r="H90" s="411"/>
      <c r="I90" s="412"/>
      <c r="J90" s="522"/>
      <c r="K90" s="525"/>
      <c r="L90" s="324" t="s">
        <v>293</v>
      </c>
      <c r="M90" s="325"/>
      <c r="N90" s="325"/>
      <c r="O90" s="325"/>
      <c r="P90" s="325"/>
      <c r="Q90" s="325"/>
      <c r="R90" s="325"/>
      <c r="S90" s="326"/>
    </row>
    <row r="91" spans="1:19" ht="15" customHeight="1" x14ac:dyDescent="0.25">
      <c r="A91" s="519"/>
      <c r="B91" s="407"/>
      <c r="C91" s="408"/>
      <c r="D91" s="408"/>
      <c r="E91" s="409"/>
      <c r="F91" s="410"/>
      <c r="G91" s="411"/>
      <c r="H91" s="411"/>
      <c r="I91" s="412"/>
      <c r="J91" s="522"/>
      <c r="K91" s="525"/>
      <c r="L91" s="324" t="s">
        <v>143</v>
      </c>
      <c r="M91" s="325"/>
      <c r="N91" s="325"/>
      <c r="O91" s="325"/>
      <c r="P91" s="325"/>
      <c r="Q91" s="325"/>
      <c r="R91" s="325"/>
      <c r="S91" s="326"/>
    </row>
    <row r="92" spans="1:19" ht="15" customHeight="1" x14ac:dyDescent="0.25">
      <c r="A92" s="519"/>
      <c r="B92" s="407"/>
      <c r="C92" s="408"/>
      <c r="D92" s="408"/>
      <c r="E92" s="409"/>
      <c r="F92" s="410"/>
      <c r="G92" s="411"/>
      <c r="H92" s="411"/>
      <c r="I92" s="412"/>
      <c r="J92" s="522"/>
      <c r="K92" s="525"/>
      <c r="L92" s="324" t="s">
        <v>294</v>
      </c>
      <c r="M92" s="325"/>
      <c r="N92" s="325"/>
      <c r="O92" s="325"/>
      <c r="P92" s="325"/>
      <c r="Q92" s="325"/>
      <c r="R92" s="325"/>
      <c r="S92" s="326"/>
    </row>
    <row r="93" spans="1:19" ht="15" customHeight="1" x14ac:dyDescent="0.25">
      <c r="A93" s="519"/>
      <c r="B93" s="407"/>
      <c r="C93" s="408"/>
      <c r="D93" s="408"/>
      <c r="E93" s="409"/>
      <c r="F93" s="410"/>
      <c r="G93" s="411"/>
      <c r="H93" s="411"/>
      <c r="I93" s="412"/>
      <c r="J93" s="522"/>
      <c r="K93" s="525"/>
      <c r="L93" s="324" t="s">
        <v>144</v>
      </c>
      <c r="M93" s="325"/>
      <c r="N93" s="325"/>
      <c r="O93" s="325"/>
      <c r="P93" s="325"/>
      <c r="Q93" s="325"/>
      <c r="R93" s="325"/>
      <c r="S93" s="326"/>
    </row>
    <row r="94" spans="1:19" ht="15" customHeight="1" x14ac:dyDescent="0.25">
      <c r="A94" s="520"/>
      <c r="B94" s="407"/>
      <c r="C94" s="408"/>
      <c r="D94" s="408"/>
      <c r="E94" s="409"/>
      <c r="F94" s="410"/>
      <c r="G94" s="411"/>
      <c r="H94" s="411"/>
      <c r="I94" s="412"/>
      <c r="J94" s="523"/>
      <c r="K94" s="526"/>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506" t="s">
        <v>200</v>
      </c>
      <c r="B96" s="509" t="s">
        <v>145</v>
      </c>
      <c r="C96" s="510"/>
      <c r="D96" s="510"/>
      <c r="E96" s="510"/>
      <c r="F96" s="510"/>
      <c r="G96" s="510"/>
      <c r="H96" s="510"/>
      <c r="I96" s="510"/>
      <c r="J96" s="510"/>
      <c r="K96" s="510"/>
      <c r="L96" s="510"/>
      <c r="M96" s="510"/>
      <c r="N96" s="510"/>
      <c r="O96" s="510"/>
      <c r="P96" s="510"/>
      <c r="Q96" s="510"/>
      <c r="R96" s="510"/>
      <c r="S96" s="511"/>
    </row>
    <row r="97" spans="1:19" ht="15" customHeight="1" x14ac:dyDescent="0.25">
      <c r="A97" s="507"/>
      <c r="B97" s="512" t="s">
        <v>458</v>
      </c>
      <c r="C97" s="513"/>
      <c r="D97" s="513"/>
      <c r="E97" s="513"/>
      <c r="F97" s="513"/>
      <c r="G97" s="513"/>
      <c r="H97" s="513"/>
      <c r="I97" s="513"/>
      <c r="J97" s="513"/>
      <c r="K97" s="513"/>
      <c r="L97" s="513"/>
      <c r="M97" s="513"/>
      <c r="N97" s="513"/>
      <c r="O97" s="513"/>
      <c r="P97" s="513"/>
      <c r="Q97" s="513"/>
      <c r="R97" s="513"/>
      <c r="S97" s="514"/>
    </row>
    <row r="98" spans="1:19" ht="82.5" customHeight="1" x14ac:dyDescent="0.25">
      <c r="A98" s="507"/>
      <c r="B98" s="390" t="s">
        <v>430</v>
      </c>
      <c r="C98" s="390"/>
      <c r="D98" s="390"/>
      <c r="E98" s="390"/>
      <c r="F98" s="390"/>
      <c r="G98" s="390"/>
      <c r="H98" s="390"/>
      <c r="I98" s="390"/>
      <c r="J98" s="390"/>
      <c r="K98" s="390"/>
      <c r="L98" s="390"/>
      <c r="M98" s="390"/>
      <c r="N98" s="390"/>
      <c r="O98" s="390"/>
      <c r="P98" s="390"/>
      <c r="Q98" s="390"/>
      <c r="R98" s="390"/>
      <c r="S98" s="391"/>
    </row>
    <row r="99" spans="1:19" ht="15" customHeight="1" x14ac:dyDescent="0.25">
      <c r="A99" s="507"/>
      <c r="B99" s="503" t="s">
        <v>147</v>
      </c>
      <c r="C99" s="504"/>
      <c r="D99" s="504"/>
      <c r="E99" s="504"/>
      <c r="F99" s="504"/>
      <c r="G99" s="504"/>
      <c r="H99" s="504"/>
      <c r="I99" s="504"/>
      <c r="J99" s="504"/>
      <c r="K99" s="504"/>
      <c r="L99" s="504"/>
      <c r="M99" s="504"/>
      <c r="N99" s="504"/>
      <c r="O99" s="504"/>
      <c r="P99" s="504"/>
      <c r="Q99" s="504"/>
      <c r="R99" s="504"/>
      <c r="S99" s="505"/>
    </row>
    <row r="100" spans="1:19" ht="30" customHeight="1" x14ac:dyDescent="0.25">
      <c r="A100" s="507"/>
      <c r="B100" s="497"/>
      <c r="C100" s="498"/>
      <c r="D100" s="498"/>
      <c r="E100" s="498"/>
      <c r="F100" s="498"/>
      <c r="G100" s="498"/>
      <c r="H100" s="498"/>
      <c r="I100" s="498"/>
      <c r="J100" s="498"/>
      <c r="K100" s="498"/>
      <c r="L100" s="498"/>
      <c r="M100" s="498"/>
      <c r="N100" s="498"/>
      <c r="O100" s="498"/>
      <c r="P100" s="498"/>
      <c r="Q100" s="498"/>
      <c r="R100" s="498"/>
      <c r="S100" s="499"/>
    </row>
    <row r="101" spans="1:19" ht="15" customHeight="1" x14ac:dyDescent="0.25">
      <c r="A101" s="507"/>
      <c r="B101" s="503" t="s">
        <v>148</v>
      </c>
      <c r="C101" s="504"/>
      <c r="D101" s="504"/>
      <c r="E101" s="504"/>
      <c r="F101" s="504"/>
      <c r="G101" s="504"/>
      <c r="H101" s="504"/>
      <c r="I101" s="504"/>
      <c r="J101" s="504"/>
      <c r="K101" s="504"/>
      <c r="L101" s="504"/>
      <c r="M101" s="504"/>
      <c r="N101" s="504"/>
      <c r="O101" s="504"/>
      <c r="P101" s="504"/>
      <c r="Q101" s="504"/>
      <c r="R101" s="504"/>
      <c r="S101" s="505"/>
    </row>
    <row r="102" spans="1:19" ht="30" customHeight="1" x14ac:dyDescent="0.25">
      <c r="A102" s="508"/>
      <c r="B102" s="497"/>
      <c r="C102" s="498"/>
      <c r="D102" s="498"/>
      <c r="E102" s="498"/>
      <c r="F102" s="498"/>
      <c r="G102" s="498"/>
      <c r="H102" s="498"/>
      <c r="I102" s="498"/>
      <c r="J102" s="498"/>
      <c r="K102" s="498"/>
      <c r="L102" s="498"/>
      <c r="M102" s="498"/>
      <c r="N102" s="498"/>
      <c r="O102" s="498"/>
      <c r="P102" s="498"/>
      <c r="Q102" s="498"/>
      <c r="R102" s="498"/>
      <c r="S102" s="499"/>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F856N/9h7C1yg3kDhjemyy/eEEi1ZHm+Df34E7meKGKQOgcwCq/eBk+/BVLDC+TFAHvW1NELggbqvUJzTMy9NA==" saltValue="WaIlteIWI0otsK5Ecz3Is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63B640AB-F7B3-4C08-9B1E-1A70E20875A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33"/>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E1_ZB!B68</f>
        <v>Moduł E1/14</v>
      </c>
      <c r="D3" s="304"/>
      <c r="E3" s="304"/>
      <c r="F3" s="269"/>
      <c r="G3" s="3"/>
      <c r="H3" s="3"/>
      <c r="I3" s="3"/>
      <c r="J3" s="3"/>
      <c r="K3" s="3"/>
      <c r="L3" s="4"/>
      <c r="M3" s="4"/>
      <c r="N3" s="4"/>
      <c r="O3" s="4"/>
      <c r="P3" s="4"/>
      <c r="Q3" s="4"/>
    </row>
    <row r="4" spans="1:19" s="175" customFormat="1" ht="39.75" customHeight="1" thickBot="1" x14ac:dyDescent="0.3">
      <c r="A4" s="286" t="s">
        <v>93</v>
      </c>
      <c r="B4" s="286"/>
      <c r="C4" s="294" t="str">
        <f>E1_ZB!C68</f>
        <v>Moduł specjalnościowy (3) ZARZĄDZANIE BIZNESEM</v>
      </c>
      <c r="D4" s="295"/>
      <c r="E4" s="295"/>
      <c r="F4" s="295"/>
      <c r="G4" s="295"/>
      <c r="H4" s="295"/>
      <c r="I4" s="295"/>
      <c r="J4" s="296"/>
      <c r="K4" s="299" t="s">
        <v>94</v>
      </c>
      <c r="L4" s="299"/>
      <c r="M4" s="185">
        <f>E1_ZB!D68</f>
        <v>7</v>
      </c>
      <c r="N4" s="297" t="s">
        <v>95</v>
      </c>
      <c r="O4" s="298"/>
      <c r="P4" s="291" t="str">
        <f>E1_ZB!F68</f>
        <v>dr A. Lachowska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6</v>
      </c>
      <c r="J6" s="7" t="s">
        <v>291</v>
      </c>
      <c r="K6" s="287" t="s">
        <v>100</v>
      </c>
      <c r="L6" s="287"/>
      <c r="M6" s="288" t="s">
        <v>101</v>
      </c>
      <c r="N6" s="288"/>
      <c r="O6" s="179" t="s">
        <v>869</v>
      </c>
      <c r="P6" s="289" t="s">
        <v>103</v>
      </c>
      <c r="Q6" s="290"/>
      <c r="R6" s="185">
        <f>E1_ZB!G68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553</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417</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836</v>
      </c>
      <c r="B22" s="280"/>
      <c r="C22" s="280"/>
      <c r="D22" s="280"/>
      <c r="E22" s="280"/>
      <c r="F22" s="280" t="s">
        <v>837</v>
      </c>
      <c r="G22" s="280"/>
      <c r="H22" s="280"/>
      <c r="I22" s="280"/>
      <c r="J22" s="280"/>
      <c r="K22" s="280"/>
      <c r="L22" s="280" t="s">
        <v>835</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E1_ZB!B68</f>
        <v>Moduł E1/14</v>
      </c>
      <c r="C26" s="262"/>
      <c r="D26" s="33" t="str">
        <f>E1_ZB!B69</f>
        <v>Kurs 14.1.</v>
      </c>
      <c r="E26" s="106" t="str">
        <f>E1_ZB!B68</f>
        <v>Moduł E1/14</v>
      </c>
      <c r="F26" s="236" t="str">
        <f>E1_ZB!B70</f>
        <v>Kurs 14.2.</v>
      </c>
      <c r="G26" s="237"/>
      <c r="H26" s="263" t="str">
        <f>E1_ZB!B68</f>
        <v>Moduł E1/14</v>
      </c>
      <c r="I26" s="264"/>
      <c r="J26" s="34" t="str">
        <f>E1_ZB!B71</f>
        <v>Kurs 14.3.</v>
      </c>
      <c r="K26" s="213"/>
      <c r="L26" s="214"/>
      <c r="M26" s="213"/>
      <c r="N26" s="214"/>
      <c r="O26" s="215"/>
      <c r="P26" s="216"/>
      <c r="Q26" s="215"/>
      <c r="R26" s="217"/>
    </row>
    <row r="27" spans="1:19" s="107" customFormat="1" ht="59.25" customHeight="1" x14ac:dyDescent="0.25">
      <c r="A27" s="136" t="s">
        <v>111</v>
      </c>
      <c r="B27" s="458" t="str">
        <f>E1_ZB!C69</f>
        <v>Strategie w biznesie</v>
      </c>
      <c r="C27" s="459"/>
      <c r="D27" s="460"/>
      <c r="E27" s="461" t="str">
        <f>E1_ZB!C70</f>
        <v>Narzedzia IT w prowadzeniu własnej firmy</v>
      </c>
      <c r="F27" s="462"/>
      <c r="G27" s="463"/>
      <c r="H27" s="464" t="str">
        <f>E1_ZB!C71</f>
        <v>Profesional workshop (kurs w języku obcym)</v>
      </c>
      <c r="I27" s="465"/>
      <c r="J27" s="466"/>
      <c r="K27" s="467"/>
      <c r="L27" s="468"/>
      <c r="M27" s="468"/>
      <c r="N27" s="469"/>
      <c r="O27" s="470"/>
      <c r="P27" s="471"/>
      <c r="Q27" s="471"/>
      <c r="R27" s="472"/>
    </row>
    <row r="28" spans="1:19" s="107" customFormat="1" ht="30" customHeight="1" thickBot="1" x14ac:dyDescent="0.3">
      <c r="A28" s="39" t="s">
        <v>112</v>
      </c>
      <c r="B28" s="230">
        <f>E1_ZB!D69</f>
        <v>4</v>
      </c>
      <c r="C28" s="231"/>
      <c r="D28" s="232"/>
      <c r="E28" s="241">
        <f>E1_ZB!D70</f>
        <v>1</v>
      </c>
      <c r="F28" s="242"/>
      <c r="G28" s="243"/>
      <c r="H28" s="210">
        <f>E1_ZB!D71</f>
        <v>2</v>
      </c>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c r="M29" s="165"/>
      <c r="N29" s="166"/>
      <c r="O29" s="167"/>
      <c r="P29" s="168"/>
      <c r="Q29" s="169"/>
      <c r="R29" s="170"/>
    </row>
    <row r="30" spans="1:19" x14ac:dyDescent="0.25">
      <c r="A30" s="107"/>
      <c r="B30" s="107"/>
      <c r="C30" s="107"/>
      <c r="D30" s="107"/>
      <c r="E30" s="107"/>
      <c r="F30" s="107"/>
      <c r="G30" s="107"/>
      <c r="H30" s="107"/>
      <c r="I30" s="107"/>
      <c r="J30" s="107"/>
      <c r="K30" s="107"/>
      <c r="L30" s="107"/>
      <c r="M30" s="107"/>
      <c r="N30" s="107"/>
      <c r="O30" s="107"/>
      <c r="P30" s="107"/>
      <c r="Q30" s="107"/>
      <c r="R30" s="107"/>
    </row>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sheetData>
  <sheetProtection algorithmName="SHA-512" hashValue="efDFUchK1ccUV0wyjZcQlZqG2hEqD142wR1T5OWvKpT1TIbEZ/MKZSmsK4vNGvBUN3OOawLGFWklef1eCKjjCA==" saltValue="0TdMzofddFiRvi6DjNO9A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300-000000000000}">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E1_ZB!B68</f>
        <v>Moduł E1/14</v>
      </c>
      <c r="B3" s="374"/>
      <c r="C3" s="374"/>
      <c r="D3" s="378" t="str">
        <f>E1_ZB!C68</f>
        <v>Moduł specjalnościowy (3) ZARZĄDZANIE BIZNESEM</v>
      </c>
      <c r="E3" s="379"/>
      <c r="F3" s="379"/>
      <c r="G3" s="379"/>
      <c r="H3" s="379"/>
      <c r="I3" s="380"/>
      <c r="J3" s="3"/>
      <c r="K3" s="3"/>
      <c r="L3" s="4"/>
      <c r="M3" s="4"/>
      <c r="N3" s="4"/>
      <c r="O3" s="4"/>
      <c r="P3" s="4"/>
      <c r="Q3" s="4"/>
      <c r="R3" s="4"/>
    </row>
    <row r="4" spans="1:19" ht="18.75" thickBot="1" x14ac:dyDescent="0.3">
      <c r="A4" s="437" t="s">
        <v>110</v>
      </c>
      <c r="B4" s="437"/>
      <c r="C4" s="437"/>
      <c r="D4" s="533" t="str">
        <f>E1_ZB!B69</f>
        <v>Kurs 14.1.</v>
      </c>
      <c r="E4" s="534"/>
      <c r="F4" s="534"/>
      <c r="G4" s="534"/>
      <c r="H4" s="534"/>
      <c r="I4" s="535"/>
      <c r="J4" s="3"/>
      <c r="K4" s="3"/>
      <c r="L4" s="4"/>
      <c r="M4" s="4"/>
      <c r="N4" s="4"/>
      <c r="O4" s="4"/>
      <c r="P4" s="4"/>
      <c r="Q4" s="4"/>
      <c r="R4" s="4"/>
    </row>
    <row r="5" spans="1:19" ht="23.25" thickBot="1" x14ac:dyDescent="0.3">
      <c r="A5" s="438" t="s">
        <v>111</v>
      </c>
      <c r="B5" s="438"/>
      <c r="C5" s="438"/>
      <c r="D5" s="439" t="str">
        <f>E1_ZB!C69</f>
        <v>Strategie w biznesie</v>
      </c>
      <c r="E5" s="439"/>
      <c r="F5" s="439"/>
      <c r="G5" s="439"/>
      <c r="H5" s="439"/>
      <c r="I5" s="439"/>
      <c r="J5" s="439"/>
      <c r="K5" s="439"/>
      <c r="L5" s="440" t="s">
        <v>94</v>
      </c>
      <c r="M5" s="440"/>
      <c r="N5" s="41">
        <f>E1_ZB!D69</f>
        <v>4</v>
      </c>
      <c r="O5" s="440" t="s">
        <v>95</v>
      </c>
      <c r="P5" s="440"/>
      <c r="Q5" s="441" t="str">
        <f>E1_ZB!F68</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(14)'!G6</f>
        <v>III</v>
      </c>
      <c r="H7" s="184" t="s">
        <v>99</v>
      </c>
      <c r="I7" s="40">
        <f>'M (14)'!I6</f>
        <v>6</v>
      </c>
      <c r="J7" s="289" t="s">
        <v>384</v>
      </c>
      <c r="K7" s="290"/>
      <c r="L7" s="382" t="s">
        <v>100</v>
      </c>
      <c r="M7" s="383"/>
      <c r="N7" s="7" t="s">
        <v>101</v>
      </c>
      <c r="O7" s="449" t="s">
        <v>102</v>
      </c>
      <c r="P7" s="449"/>
      <c r="Q7" s="450" t="s">
        <v>103</v>
      </c>
      <c r="R7" s="450"/>
      <c r="S7" s="42">
        <f>E1_ZB!G69</f>
        <v>26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832</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296</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303</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304</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833</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297</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298</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t="s">
        <v>300</v>
      </c>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t="s">
        <v>301</v>
      </c>
      <c r="O23" s="359"/>
      <c r="P23" s="359"/>
      <c r="Q23" s="359"/>
      <c r="R23" s="359"/>
      <c r="S23" s="360"/>
    </row>
    <row r="24" spans="1:19" ht="15" customHeight="1" x14ac:dyDescent="0.25">
      <c r="A24" s="339"/>
      <c r="B24" s="315" t="s">
        <v>754</v>
      </c>
      <c r="C24" s="316"/>
      <c r="D24" s="316"/>
      <c r="E24" s="316"/>
      <c r="F24" s="316"/>
      <c r="G24" s="316"/>
      <c r="H24" s="316"/>
      <c r="I24" s="316"/>
      <c r="J24" s="316"/>
      <c r="K24" s="316"/>
      <c r="L24" s="316"/>
      <c r="M24" s="317"/>
      <c r="N24" s="349" t="s">
        <v>296</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297</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302</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t="s">
        <v>303</v>
      </c>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t="s">
        <v>307</v>
      </c>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755</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314</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t="s">
        <v>315</v>
      </c>
      <c r="O38" s="359"/>
      <c r="P38" s="359"/>
      <c r="Q38" s="359"/>
      <c r="R38" s="359"/>
      <c r="S38" s="360"/>
    </row>
    <row r="39" spans="1:19" ht="15" customHeight="1" x14ac:dyDescent="0.25">
      <c r="A39" s="445"/>
      <c r="B39" s="315" t="s">
        <v>756</v>
      </c>
      <c r="C39" s="316"/>
      <c r="D39" s="316"/>
      <c r="E39" s="316"/>
      <c r="F39" s="316"/>
      <c r="G39" s="316"/>
      <c r="H39" s="316"/>
      <c r="I39" s="316"/>
      <c r="J39" s="316"/>
      <c r="K39" s="316"/>
      <c r="L39" s="316"/>
      <c r="M39" s="317"/>
      <c r="N39" s="349" t="s">
        <v>310</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312</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t="s">
        <v>314</v>
      </c>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t="s">
        <v>317</v>
      </c>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t="s">
        <v>318</v>
      </c>
      <c r="O43" s="359"/>
      <c r="P43" s="359"/>
      <c r="Q43" s="359"/>
      <c r="R43" s="359"/>
      <c r="S43" s="360"/>
    </row>
    <row r="44" spans="1:19" ht="15" customHeight="1" x14ac:dyDescent="0.25">
      <c r="A44" s="445"/>
      <c r="B44" s="315" t="s">
        <v>757</v>
      </c>
      <c r="C44" s="316"/>
      <c r="D44" s="316"/>
      <c r="E44" s="316"/>
      <c r="F44" s="316"/>
      <c r="G44" s="316"/>
      <c r="H44" s="316"/>
      <c r="I44" s="316"/>
      <c r="J44" s="316"/>
      <c r="K44" s="316"/>
      <c r="L44" s="316"/>
      <c r="M44" s="317"/>
      <c r="N44" s="349" t="s">
        <v>313</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315</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t="s">
        <v>317</v>
      </c>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t="s">
        <v>319</v>
      </c>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t="s">
        <v>320</v>
      </c>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758</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325</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326</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t="s">
        <v>328</v>
      </c>
      <c r="O58" s="359"/>
      <c r="P58" s="359"/>
      <c r="Q58" s="359"/>
      <c r="R58" s="359"/>
      <c r="S58" s="360"/>
    </row>
    <row r="59" spans="1:19" ht="15" customHeight="1" x14ac:dyDescent="0.25">
      <c r="A59" s="339"/>
      <c r="B59" s="315" t="s">
        <v>759</v>
      </c>
      <c r="C59" s="316"/>
      <c r="D59" s="316"/>
      <c r="E59" s="316"/>
      <c r="F59" s="316"/>
      <c r="G59" s="316"/>
      <c r="H59" s="316"/>
      <c r="I59" s="316"/>
      <c r="J59" s="316"/>
      <c r="K59" s="316"/>
      <c r="L59" s="316"/>
      <c r="M59" s="317"/>
      <c r="N59" s="349" t="s">
        <v>324</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327</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329</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t="s">
        <v>330</v>
      </c>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E1_ZB!G69</f>
        <v>26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26</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v>6</v>
      </c>
      <c r="H75" s="328"/>
      <c r="I75" s="329"/>
      <c r="J75" s="367"/>
      <c r="K75" s="337"/>
      <c r="L75" s="312" t="s">
        <v>161</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178</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12</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154</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E1_ZB!H69</f>
        <v>74</v>
      </c>
      <c r="H84" s="344"/>
      <c r="I84" s="345"/>
      <c r="J84" s="367"/>
      <c r="K84" s="337"/>
      <c r="L84" s="312" t="s">
        <v>160</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E1_ZB!E69</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342</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152</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26" customHeight="1" x14ac:dyDescent="0.25">
      <c r="A98" s="420"/>
      <c r="B98" s="390" t="s">
        <v>548</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92.25" customHeight="1" x14ac:dyDescent="0.25">
      <c r="A100" s="420"/>
      <c r="B100" s="390" t="s">
        <v>549</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8.5" customHeight="1" x14ac:dyDescent="0.25">
      <c r="A102" s="420"/>
      <c r="B102" s="390" t="s">
        <v>550</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McwNfsfbyMhKUDac/UauFtwhJ3kgWiMSNxBitJmQVmnwClAhhz1Whub4fuWDDnZVWoiV7UqpiFLRc4UBiA+VGQ==" saltValue="RnyFiPA6i9zp4sWMOWwV1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00000000-0002-0000-3400-000004000000}">
      <formula1>KEK_E1</formula1>
    </dataValidation>
    <dataValidation type="list" allowBlank="1" showInputMessage="1" showErrorMessage="1" sqref="N34:S53" xr:uid="{00000000-0002-0000-3400-000005000000}">
      <formula1>KEU_E1</formula1>
    </dataValidation>
    <dataValidation type="list" allowBlank="1" showInputMessage="1" showErrorMessage="1" sqref="N14:S33" xr:uid="{00000000-0002-0000-3400-000006000000}">
      <formula1>KEW_E1</formula1>
    </dataValidation>
  </dataValidations>
  <hyperlinks>
    <hyperlink ref="O13" r:id="rId1" xr:uid="{503D8B48-7B5C-472D-B1FB-D24E0A47F45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E1_ZB!B68</f>
        <v>Moduł E1/14</v>
      </c>
      <c r="B3" s="374"/>
      <c r="C3" s="374"/>
      <c r="D3" s="378" t="str">
        <f>E1_ZB!C68</f>
        <v>Moduł specjalnościowy (3)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E1_ZB!B70</f>
        <v>Kurs 14.2.</v>
      </c>
      <c r="E4" s="376"/>
      <c r="F4" s="376"/>
      <c r="G4" s="376"/>
      <c r="H4" s="376"/>
      <c r="I4" s="377"/>
      <c r="J4" s="3"/>
      <c r="K4" s="3"/>
      <c r="L4" s="4"/>
      <c r="M4" s="4"/>
      <c r="N4" s="4"/>
      <c r="O4" s="4"/>
      <c r="P4" s="4"/>
      <c r="Q4" s="4"/>
      <c r="R4" s="4"/>
    </row>
    <row r="5" spans="1:19" ht="23.25" thickBot="1" x14ac:dyDescent="0.3">
      <c r="A5" s="438" t="s">
        <v>111</v>
      </c>
      <c r="B5" s="438"/>
      <c r="C5" s="438"/>
      <c r="D5" s="439" t="str">
        <f>E1_ZB!C70</f>
        <v>Narzedzia IT w prowadzeniu własnej firmy</v>
      </c>
      <c r="E5" s="439"/>
      <c r="F5" s="439"/>
      <c r="G5" s="439"/>
      <c r="H5" s="439"/>
      <c r="I5" s="439"/>
      <c r="J5" s="439"/>
      <c r="K5" s="439"/>
      <c r="L5" s="440" t="s">
        <v>94</v>
      </c>
      <c r="M5" s="440"/>
      <c r="N5" s="44">
        <f>E1_ZB!D70</f>
        <v>1</v>
      </c>
      <c r="O5" s="440" t="s">
        <v>95</v>
      </c>
      <c r="P5" s="440"/>
      <c r="Q5" s="441" t="str">
        <f>E1_ZB!F68</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(14)'!G6</f>
        <v>III</v>
      </c>
      <c r="H7" s="184" t="s">
        <v>99</v>
      </c>
      <c r="I7" s="40">
        <f>'M (14)'!I6</f>
        <v>6</v>
      </c>
      <c r="J7" s="289" t="s">
        <v>384</v>
      </c>
      <c r="K7" s="290"/>
      <c r="L7" s="382" t="s">
        <v>100</v>
      </c>
      <c r="M7" s="383"/>
      <c r="N7" s="7" t="s">
        <v>101</v>
      </c>
      <c r="O7" s="449" t="s">
        <v>102</v>
      </c>
      <c r="P7" s="449"/>
      <c r="Q7" s="450" t="s">
        <v>103</v>
      </c>
      <c r="R7" s="450"/>
      <c r="S7" s="45">
        <f>E1_ZB!G70</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760</v>
      </c>
      <c r="C14" s="388"/>
      <c r="D14" s="388"/>
      <c r="E14" s="388"/>
      <c r="F14" s="388"/>
      <c r="G14" s="388"/>
      <c r="H14" s="388"/>
      <c r="I14" s="388"/>
      <c r="J14" s="388"/>
      <c r="K14" s="388"/>
      <c r="L14" s="388"/>
      <c r="M14" s="389"/>
      <c r="N14" s="355" t="s">
        <v>297</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298</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t="s">
        <v>300</v>
      </c>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t="s">
        <v>306</v>
      </c>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761</v>
      </c>
      <c r="C19" s="316"/>
      <c r="D19" s="316"/>
      <c r="E19" s="316"/>
      <c r="F19" s="316"/>
      <c r="G19" s="316"/>
      <c r="H19" s="316"/>
      <c r="I19" s="316"/>
      <c r="J19" s="316"/>
      <c r="K19" s="316"/>
      <c r="L19" s="316"/>
      <c r="M19" s="317"/>
      <c r="N19" s="349" t="s">
        <v>295</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306</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754</v>
      </c>
      <c r="C24" s="316"/>
      <c r="D24" s="316"/>
      <c r="E24" s="316"/>
      <c r="F24" s="316"/>
      <c r="G24" s="316"/>
      <c r="H24" s="316"/>
      <c r="I24" s="316"/>
      <c r="J24" s="316"/>
      <c r="K24" s="316"/>
      <c r="L24" s="316"/>
      <c r="M24" s="317"/>
      <c r="N24" s="349" t="s">
        <v>303</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306</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t="s">
        <v>307</v>
      </c>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thickBot="1" x14ac:dyDescent="0.3">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762</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309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310</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t="s">
        <v>315</v>
      </c>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t="s">
        <v>320</v>
      </c>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759</v>
      </c>
      <c r="C54" s="388"/>
      <c r="D54" s="388"/>
      <c r="E54" s="388"/>
      <c r="F54" s="388"/>
      <c r="G54" s="388"/>
      <c r="H54" s="388"/>
      <c r="I54" s="388"/>
      <c r="J54" s="388"/>
      <c r="K54" s="388"/>
      <c r="L54" s="388"/>
      <c r="M54" s="389"/>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323</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324</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t="s">
        <v>328</v>
      </c>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t="s">
        <v>331</v>
      </c>
      <c r="O58" s="359"/>
      <c r="P58" s="359"/>
      <c r="Q58" s="359"/>
      <c r="R58" s="359"/>
      <c r="S58" s="360"/>
    </row>
    <row r="59" spans="1:19" ht="15" customHeight="1" x14ac:dyDescent="0.25">
      <c r="A59" s="339"/>
      <c r="B59" s="315" t="s">
        <v>763</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324</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328</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t="s">
        <v>329</v>
      </c>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t="s">
        <v>332</v>
      </c>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E1_ZB!G70</f>
        <v>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181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v>6</v>
      </c>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177</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t="s">
        <v>345</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E1_ZB!H70</f>
        <v>19</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E1_ZB!E70</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159</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91" customHeight="1" x14ac:dyDescent="0.25">
      <c r="A98" s="420"/>
      <c r="B98" s="390" t="s">
        <v>551</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47.25" customHeight="1" x14ac:dyDescent="0.25">
      <c r="A100" s="420"/>
      <c r="B100" s="390" t="s">
        <v>552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ntEI3oNvCpAi1LO+dO2KH3AL2aoFCZVjQhd7T8aHcfB2YqAR0u1kEBBYPcfFjq1fcYUaTRSsui8NCPewi7xjzg==" saltValue="WsXZchwVbiD0thaO/5ay7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00000000-0002-0000-3500-000005000000}">
      <formula1>KEU_E1</formula1>
    </dataValidation>
    <dataValidation type="list" allowBlank="1" showInputMessage="1" showErrorMessage="1" sqref="N14:S33" xr:uid="{00000000-0002-0000-3500-000006000000}">
      <formula1>KEW_E1</formula1>
    </dataValidation>
  </dataValidations>
  <hyperlinks>
    <hyperlink ref="O13" r:id="rId1" xr:uid="{D8B29841-1559-4848-BD0C-7A1B52CCB64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E1_ZB!B68</f>
        <v>Moduł E1/14</v>
      </c>
      <c r="B3" s="374"/>
      <c r="C3" s="374"/>
      <c r="D3" s="378" t="str">
        <f>E1_ZB!C68</f>
        <v>Moduł specjalnościowy (3) ZARZĄDZANIE BIZNESEM</v>
      </c>
      <c r="E3" s="379"/>
      <c r="F3" s="379"/>
      <c r="G3" s="379"/>
      <c r="H3" s="379"/>
      <c r="I3" s="380"/>
      <c r="J3" s="3"/>
      <c r="K3" s="3"/>
      <c r="L3" s="4"/>
      <c r="M3" s="4"/>
      <c r="N3" s="4"/>
      <c r="O3" s="4"/>
      <c r="P3" s="4"/>
      <c r="Q3" s="4"/>
      <c r="R3" s="4"/>
    </row>
    <row r="4" spans="1:19" ht="18.75" thickBot="1" x14ac:dyDescent="0.3">
      <c r="A4" s="437" t="s">
        <v>110</v>
      </c>
      <c r="B4" s="437"/>
      <c r="C4" s="437"/>
      <c r="D4" s="375" t="str">
        <f>E1_ZB!B71</f>
        <v>Kurs 14.3.</v>
      </c>
      <c r="E4" s="376"/>
      <c r="F4" s="376"/>
      <c r="G4" s="376"/>
      <c r="H4" s="376"/>
      <c r="I4" s="377"/>
      <c r="J4" s="3"/>
      <c r="K4" s="3"/>
      <c r="L4" s="4"/>
      <c r="M4" s="4"/>
      <c r="N4" s="4"/>
      <c r="O4" s="4"/>
      <c r="P4" s="4"/>
      <c r="Q4" s="4"/>
      <c r="R4" s="4"/>
    </row>
    <row r="5" spans="1:19" ht="23.25" thickBot="1" x14ac:dyDescent="0.3">
      <c r="A5" s="438" t="s">
        <v>111</v>
      </c>
      <c r="B5" s="438"/>
      <c r="C5" s="438"/>
      <c r="D5" s="439" t="str">
        <f>E1_ZB!C71</f>
        <v>Profesional workshop (kurs w języku obcym)</v>
      </c>
      <c r="E5" s="439"/>
      <c r="F5" s="439"/>
      <c r="G5" s="439"/>
      <c r="H5" s="439"/>
      <c r="I5" s="439"/>
      <c r="J5" s="439"/>
      <c r="K5" s="439"/>
      <c r="L5" s="440" t="s">
        <v>94</v>
      </c>
      <c r="M5" s="440"/>
      <c r="N5" s="44">
        <f>E1_ZB!D71</f>
        <v>2</v>
      </c>
      <c r="O5" s="440" t="s">
        <v>95</v>
      </c>
      <c r="P5" s="440"/>
      <c r="Q5" s="441" t="str">
        <f>E1_ZB!F68</f>
        <v>dr A. Lachowska</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(14)'!G6</f>
        <v>III</v>
      </c>
      <c r="H7" s="184" t="s">
        <v>99</v>
      </c>
      <c r="I7" s="40">
        <f>'M (14)'!I6</f>
        <v>6</v>
      </c>
      <c r="J7" s="289" t="s">
        <v>384</v>
      </c>
      <c r="K7" s="290"/>
      <c r="L7" s="382" t="s">
        <v>100</v>
      </c>
      <c r="M7" s="383"/>
      <c r="N7" s="7" t="s">
        <v>101</v>
      </c>
      <c r="O7" s="449" t="s">
        <v>421</v>
      </c>
      <c r="P7" s="449"/>
      <c r="Q7" s="450" t="s">
        <v>103</v>
      </c>
      <c r="R7" s="450"/>
      <c r="S7" s="45">
        <f>E1_ZB!G71</f>
        <v>6</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841</v>
      </c>
      <c r="C14" s="388"/>
      <c r="D14" s="388"/>
      <c r="E14" s="388"/>
      <c r="F14" s="388"/>
      <c r="G14" s="388"/>
      <c r="H14" s="388"/>
      <c r="I14" s="388"/>
      <c r="J14" s="388"/>
      <c r="K14" s="388"/>
      <c r="L14" s="388"/>
      <c r="M14" s="389"/>
      <c r="N14" s="355" t="s">
        <v>295</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303</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842</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321</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42" t="s">
        <v>118</v>
      </c>
      <c r="B54" s="387" t="s">
        <v>764</v>
      </c>
      <c r="C54" s="388"/>
      <c r="D54" s="388"/>
      <c r="E54" s="388"/>
      <c r="F54" s="388"/>
      <c r="G54" s="388"/>
      <c r="H54" s="388"/>
      <c r="I54" s="388"/>
      <c r="J54" s="388"/>
      <c r="K54" s="388"/>
      <c r="L54" s="388"/>
      <c r="M54" s="389"/>
      <c r="N54" s="355" t="s">
        <v>325</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765</v>
      </c>
      <c r="C59" s="316"/>
      <c r="D59" s="316"/>
      <c r="E59" s="316"/>
      <c r="F59" s="316"/>
      <c r="G59" s="316"/>
      <c r="H59" s="316"/>
      <c r="I59" s="316"/>
      <c r="J59" s="316"/>
      <c r="K59" s="316"/>
      <c r="L59" s="316"/>
      <c r="M59" s="317"/>
      <c r="N59" s="349" t="s">
        <v>322</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t="s">
        <v>325</v>
      </c>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t="s">
        <v>326</v>
      </c>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766</v>
      </c>
      <c r="C64" s="316"/>
      <c r="D64" s="316"/>
      <c r="E64" s="316"/>
      <c r="F64" s="316"/>
      <c r="G64" s="316"/>
      <c r="H64" s="316"/>
      <c r="I64" s="316"/>
      <c r="J64" s="316"/>
      <c r="K64" s="316"/>
      <c r="L64" s="316"/>
      <c r="M64" s="317"/>
      <c r="N64" s="349" t="s">
        <v>330</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324</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thickBot="1" x14ac:dyDescent="0.3">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E1_ZB!G71</f>
        <v>6</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6</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181</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v>6</v>
      </c>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154</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E1_ZB!H71</f>
        <v>44</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E1_ZB!E71</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554</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165</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69" customHeight="1" x14ac:dyDescent="0.25">
      <c r="A98" s="420"/>
      <c r="B98" s="390" t="s">
        <v>843</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0" customHeight="1" x14ac:dyDescent="0.25">
      <c r="A100" s="420"/>
      <c r="B100" s="390" t="s">
        <v>402</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t="s">
        <v>402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N+6W1bHti2I3etj1CVoqyYwSBzlT8baP6JRkjh82R8K9y4q7X7zFBara6BGyzualXuzkROBaKcvejaQkUTTqng==" saltValue="kYOvTc4S1z+rB+3fqYSHZ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00000000-0002-0000-3600-000004000000}">
      <formula1>KEK_E1</formula1>
    </dataValidation>
    <dataValidation type="list" allowBlank="1" showInputMessage="1" showErrorMessage="1" sqref="N34:S53" xr:uid="{00000000-0002-0000-3600-000005000000}">
      <formula1>KEU_E1</formula1>
    </dataValidation>
    <dataValidation type="list" allowBlank="1" showInputMessage="1" showErrorMessage="1" sqref="N14:S33" xr:uid="{00000000-0002-0000-3600-000006000000}">
      <formula1>KEW_E1</formula1>
    </dataValidation>
  </dataValidations>
  <hyperlinks>
    <hyperlink ref="O13" r:id="rId1" xr:uid="{FA045073-4203-41C5-929A-19EBDC95DCB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E1_ZB!B72</f>
        <v>Moduł E1/15</v>
      </c>
      <c r="D3" s="304"/>
      <c r="E3" s="304"/>
      <c r="F3" s="269"/>
      <c r="G3" s="3"/>
      <c r="H3" s="3"/>
      <c r="I3" s="3"/>
      <c r="J3" s="3"/>
      <c r="K3" s="3"/>
      <c r="L3" s="4"/>
      <c r="M3" s="4"/>
      <c r="N3" s="4"/>
      <c r="O3" s="4"/>
      <c r="P3" s="4"/>
      <c r="Q3" s="4"/>
    </row>
    <row r="4" spans="1:19" s="175" customFormat="1" ht="39.75" customHeight="1" thickBot="1" x14ac:dyDescent="0.3">
      <c r="A4" s="286" t="s">
        <v>93</v>
      </c>
      <c r="B4" s="286"/>
      <c r="C4" s="294" t="str">
        <f>E1_ZB!C72</f>
        <v>Moduł swobodnego wyboru</v>
      </c>
      <c r="D4" s="295"/>
      <c r="E4" s="295"/>
      <c r="F4" s="295"/>
      <c r="G4" s="295"/>
      <c r="H4" s="295"/>
      <c r="I4" s="295"/>
      <c r="J4" s="296"/>
      <c r="K4" s="299" t="s">
        <v>94</v>
      </c>
      <c r="L4" s="299"/>
      <c r="M4" s="185">
        <f>E1_ZB!D72</f>
        <v>6</v>
      </c>
      <c r="N4" s="297" t="s">
        <v>95</v>
      </c>
      <c r="O4" s="298"/>
      <c r="P4" s="291" t="str">
        <f>E1_ZB!F72</f>
        <v>dziekan</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6</v>
      </c>
      <c r="J6" s="7" t="s">
        <v>291</v>
      </c>
      <c r="K6" s="287" t="s">
        <v>100</v>
      </c>
      <c r="L6" s="287"/>
      <c r="M6" s="288" t="s">
        <v>101</v>
      </c>
      <c r="N6" s="288"/>
      <c r="O6" s="185" t="s">
        <v>102</v>
      </c>
      <c r="P6" s="289" t="s">
        <v>103</v>
      </c>
      <c r="Q6" s="290"/>
      <c r="R6" s="185">
        <f>E1_ZB!G72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105</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108</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385</v>
      </c>
      <c r="B21" s="252"/>
      <c r="C21" s="252"/>
      <c r="D21" s="252"/>
      <c r="E21" s="253"/>
      <c r="F21" s="474" t="s">
        <v>386</v>
      </c>
      <c r="G21" s="255"/>
      <c r="H21" s="255"/>
      <c r="I21" s="255"/>
      <c r="J21" s="255"/>
      <c r="K21" s="257"/>
      <c r="L21" s="474" t="s">
        <v>387</v>
      </c>
      <c r="M21" s="255"/>
      <c r="N21" s="255"/>
      <c r="O21" s="255"/>
      <c r="P21" s="255"/>
      <c r="Q21" s="255"/>
      <c r="R21" s="256"/>
    </row>
    <row r="22" spans="1:19" ht="127.5" customHeight="1" thickBot="1" x14ac:dyDescent="0.3">
      <c r="A22" s="279"/>
      <c r="B22" s="280"/>
      <c r="C22" s="280"/>
      <c r="D22" s="280"/>
      <c r="E22" s="280"/>
      <c r="F22" s="280"/>
      <c r="G22" s="280"/>
      <c r="H22" s="280"/>
      <c r="I22" s="280"/>
      <c r="J22" s="280"/>
      <c r="K22" s="280"/>
      <c r="L22" s="280"/>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E1_ZB!B72</f>
        <v>Moduł E1/15</v>
      </c>
      <c r="C26" s="262"/>
      <c r="D26" s="33" t="str">
        <f>E1_ZB!B73</f>
        <v>Kurs 15.1.</v>
      </c>
      <c r="E26" s="106" t="str">
        <f>E1_ZB!B72</f>
        <v>Moduł E1/15</v>
      </c>
      <c r="F26" s="236" t="str">
        <f>E1_ZB!B74</f>
        <v>Kurs 15.2.</v>
      </c>
      <c r="G26" s="237"/>
      <c r="H26" s="263"/>
      <c r="I26" s="264"/>
      <c r="J26" s="34"/>
      <c r="K26" s="213"/>
      <c r="L26" s="214"/>
      <c r="M26" s="213"/>
      <c r="N26" s="214"/>
      <c r="O26" s="215"/>
      <c r="P26" s="216"/>
      <c r="Q26" s="215"/>
      <c r="R26" s="217"/>
    </row>
    <row r="27" spans="1:19" s="107" customFormat="1" ht="59.25" customHeight="1" x14ac:dyDescent="0.25">
      <c r="A27" s="136" t="s">
        <v>111</v>
      </c>
      <c r="B27" s="458" t="str">
        <f>E1_ZB!C73</f>
        <v>kurs do wyboru (spośród katalogu kursów dostępnych w danym semestrze)</v>
      </c>
      <c r="C27" s="459"/>
      <c r="D27" s="460"/>
      <c r="E27" s="461" t="str">
        <f>E1_ZB!C74</f>
        <v>kurs do wyboru (spośród katalogu kursów dostępnych w danym semestrze)</v>
      </c>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E1_ZB!D73</f>
        <v>3</v>
      </c>
      <c r="C28" s="231"/>
      <c r="D28" s="232"/>
      <c r="E28" s="241">
        <f>E1_ZB!D74</f>
        <v>3</v>
      </c>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73" t="s">
        <v>467</v>
      </c>
      <c r="D29" s="172"/>
      <c r="E29" s="157"/>
      <c r="F29" s="174" t="s">
        <v>467</v>
      </c>
      <c r="G29" s="159"/>
      <c r="H29" s="160"/>
      <c r="I29" s="161"/>
      <c r="J29" s="162"/>
      <c r="K29" s="163"/>
      <c r="L29" s="164"/>
      <c r="M29" s="165"/>
      <c r="N29" s="166"/>
      <c r="O29" s="167"/>
      <c r="P29" s="168"/>
      <c r="Q29" s="169"/>
      <c r="R29" s="170"/>
    </row>
    <row r="30" spans="1:19" s="107" customFormat="1" x14ac:dyDescent="0.25"/>
    <row r="31" spans="1:19" s="107" customFormat="1" x14ac:dyDescent="0.25"/>
    <row r="32" spans="1:19" s="107" customFormat="1" x14ac:dyDescent="0.25"/>
    <row r="33" spans="1:18" s="107" customFormat="1" x14ac:dyDescent="0.25"/>
    <row r="34" spans="1:18" s="107" customFormat="1" x14ac:dyDescent="0.25"/>
    <row r="35" spans="1:18" s="107" customFormat="1" x14ac:dyDescent="0.25"/>
    <row r="36" spans="1:18" s="107" customFormat="1" x14ac:dyDescent="0.25"/>
    <row r="37" spans="1:18" s="107" customFormat="1" x14ac:dyDescent="0.25"/>
    <row r="38" spans="1:18" s="107" customFormat="1" x14ac:dyDescent="0.25"/>
    <row r="39" spans="1:18" s="107" customFormat="1" x14ac:dyDescent="0.25"/>
    <row r="40" spans="1:18" s="107" customFormat="1" x14ac:dyDescent="0.25"/>
    <row r="41" spans="1:18" s="107" customFormat="1" x14ac:dyDescent="0.25"/>
    <row r="42" spans="1:18" s="107" customFormat="1" x14ac:dyDescent="0.25"/>
    <row r="43" spans="1:18" x14ac:dyDescent="0.25">
      <c r="A43" s="107"/>
      <c r="B43" s="107"/>
      <c r="C43" s="107"/>
      <c r="D43" s="107"/>
      <c r="E43" s="107"/>
      <c r="F43" s="107"/>
      <c r="G43" s="107"/>
      <c r="H43" s="107"/>
      <c r="I43" s="107"/>
      <c r="J43" s="107"/>
      <c r="K43" s="107"/>
      <c r="L43" s="107"/>
      <c r="M43" s="107"/>
      <c r="N43" s="107"/>
      <c r="O43" s="107"/>
      <c r="P43" s="107"/>
      <c r="Q43" s="107"/>
      <c r="R43" s="107"/>
    </row>
    <row r="44" spans="1:18" x14ac:dyDescent="0.25">
      <c r="A44" s="107"/>
      <c r="B44" s="107"/>
      <c r="C44" s="107"/>
      <c r="D44" s="107"/>
      <c r="E44" s="107"/>
      <c r="F44" s="107"/>
      <c r="G44" s="107"/>
      <c r="H44" s="107"/>
      <c r="I44" s="107"/>
      <c r="J44" s="107"/>
      <c r="K44" s="107"/>
      <c r="L44" s="107"/>
      <c r="M44" s="107"/>
      <c r="N44" s="107"/>
      <c r="O44" s="107"/>
      <c r="P44" s="107"/>
      <c r="Q44" s="107"/>
      <c r="R44" s="107"/>
    </row>
    <row r="45" spans="1:18" x14ac:dyDescent="0.25">
      <c r="A45" s="107"/>
      <c r="B45" s="107"/>
      <c r="C45" s="107"/>
      <c r="D45" s="107"/>
      <c r="E45" s="107"/>
      <c r="F45" s="107"/>
      <c r="G45" s="107"/>
      <c r="H45" s="107"/>
      <c r="I45" s="107"/>
      <c r="J45" s="107"/>
      <c r="K45" s="107"/>
      <c r="L45" s="107"/>
      <c r="M45" s="107"/>
      <c r="N45" s="107"/>
      <c r="O45" s="107"/>
      <c r="P45" s="107"/>
      <c r="Q45" s="107"/>
      <c r="R45" s="107"/>
    </row>
    <row r="46" spans="1:18" x14ac:dyDescent="0.25">
      <c r="A46" s="107"/>
      <c r="B46" s="107"/>
      <c r="C46" s="107"/>
      <c r="D46" s="107"/>
      <c r="E46" s="107"/>
      <c r="F46" s="107"/>
      <c r="G46" s="107"/>
      <c r="H46" s="107"/>
      <c r="I46" s="107"/>
      <c r="J46" s="107"/>
      <c r="K46" s="107"/>
      <c r="L46" s="107"/>
      <c r="M46" s="107"/>
      <c r="N46" s="107"/>
      <c r="O46" s="107"/>
      <c r="P46" s="107"/>
      <c r="Q46" s="107"/>
      <c r="R46" s="107"/>
    </row>
  </sheetData>
  <sheetProtection algorithmName="SHA-512" hashValue="U6UEUJTFib/nIoNc84dDGHSJJqfAFEBJ3FDEQ7ZHbAF/CkhILeN5nmoF1+UG6Cyw2wD12cqkH7NKUR6eWXHzfw==" saltValue="+f08daPVckM4IOC2Fri1E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E1_ZB!B72</f>
        <v>Moduł E1/15</v>
      </c>
      <c r="B3" s="374"/>
      <c r="C3" s="374"/>
      <c r="D3" s="378" t="str">
        <f>E1_ZB!C72</f>
        <v>Moduł swobodnego wyboru</v>
      </c>
      <c r="E3" s="379"/>
      <c r="F3" s="379"/>
      <c r="G3" s="379"/>
      <c r="H3" s="379"/>
      <c r="I3" s="380"/>
      <c r="J3" s="3"/>
      <c r="K3" s="3"/>
      <c r="L3" s="4"/>
      <c r="M3" s="4"/>
      <c r="N3" s="4"/>
      <c r="O3" s="4"/>
      <c r="P3" s="4"/>
      <c r="Q3" s="4"/>
      <c r="R3" s="4"/>
    </row>
    <row r="4" spans="1:19" ht="18.75" thickBot="1" x14ac:dyDescent="0.3">
      <c r="A4" s="437" t="s">
        <v>110</v>
      </c>
      <c r="B4" s="437"/>
      <c r="C4" s="437"/>
      <c r="D4" s="375" t="str">
        <f>E1_ZB!B73</f>
        <v>Kurs 15.1.</v>
      </c>
      <c r="E4" s="376"/>
      <c r="F4" s="376"/>
      <c r="G4" s="376"/>
      <c r="H4" s="376"/>
      <c r="I4" s="377"/>
      <c r="J4" s="3"/>
      <c r="K4" s="3"/>
      <c r="L4" s="4"/>
      <c r="M4" s="4"/>
      <c r="N4" s="4"/>
      <c r="O4" s="4"/>
      <c r="P4" s="4"/>
      <c r="Q4" s="4"/>
      <c r="R4" s="4"/>
    </row>
    <row r="5" spans="1:19" ht="18.75" thickBot="1" x14ac:dyDescent="0.3">
      <c r="A5" s="438" t="s">
        <v>111</v>
      </c>
      <c r="B5" s="438"/>
      <c r="C5" s="438"/>
      <c r="D5" s="536" t="str">
        <f>E1_ZB!C73</f>
        <v>kurs do wyboru (spośród katalogu kursów dostępnych w danym semestrze)</v>
      </c>
      <c r="E5" s="536"/>
      <c r="F5" s="536"/>
      <c r="G5" s="536"/>
      <c r="H5" s="536"/>
      <c r="I5" s="536"/>
      <c r="J5" s="536"/>
      <c r="K5" s="536"/>
      <c r="L5" s="440" t="s">
        <v>94</v>
      </c>
      <c r="M5" s="440"/>
      <c r="N5" s="44">
        <f>E1_ZB!D73</f>
        <v>3</v>
      </c>
      <c r="O5" s="440" t="s">
        <v>95</v>
      </c>
      <c r="P5" s="440"/>
      <c r="Q5" s="441" t="str">
        <f>E1_ZB!F72</f>
        <v>dziekan</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(15)'!G6</f>
        <v>III</v>
      </c>
      <c r="H7" s="184" t="s">
        <v>99</v>
      </c>
      <c r="I7" s="40">
        <f>'M (15)'!I6</f>
        <v>6</v>
      </c>
      <c r="J7" s="289" t="s">
        <v>384</v>
      </c>
      <c r="K7" s="290"/>
      <c r="L7" s="382" t="s">
        <v>100</v>
      </c>
      <c r="M7" s="383"/>
      <c r="N7" s="7" t="s">
        <v>101</v>
      </c>
      <c r="O7" s="449" t="s">
        <v>102</v>
      </c>
      <c r="P7" s="449"/>
      <c r="Q7" s="450" t="s">
        <v>103</v>
      </c>
      <c r="R7" s="450"/>
      <c r="S7" s="45">
        <f>E1_ZB!G73</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c r="C14" s="388"/>
      <c r="D14" s="388"/>
      <c r="E14" s="388"/>
      <c r="F14" s="388"/>
      <c r="G14" s="388"/>
      <c r="H14" s="388"/>
      <c r="I14" s="388"/>
      <c r="J14" s="388"/>
      <c r="K14" s="388"/>
      <c r="L14" s="388"/>
      <c r="M14" s="389"/>
      <c r="N14" s="355"/>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c r="C34" s="388"/>
      <c r="D34" s="388"/>
      <c r="E34" s="388"/>
      <c r="F34" s="388"/>
      <c r="G34" s="388"/>
      <c r="H34" s="388"/>
      <c r="I34" s="388"/>
      <c r="J34" s="388"/>
      <c r="K34" s="388"/>
      <c r="L34" s="388"/>
      <c r="M34" s="389"/>
      <c r="N34" s="355"/>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c r="C54" s="319"/>
      <c r="D54" s="319"/>
      <c r="E54" s="319"/>
      <c r="F54" s="319"/>
      <c r="G54" s="319"/>
      <c r="H54" s="319"/>
      <c r="I54" s="319"/>
      <c r="J54" s="319"/>
      <c r="K54" s="319"/>
      <c r="L54" s="319"/>
      <c r="M54" s="320"/>
      <c r="N54" s="355"/>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E1_ZB!G73</f>
        <v>12</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0</v>
      </c>
      <c r="H72" s="331"/>
      <c r="I72" s="332"/>
      <c r="J72" s="367"/>
      <c r="K72" s="337"/>
      <c r="L72" s="312"/>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E1_ZB!H73</f>
        <v>63</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E1_ZB!E73</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c r="C90" s="408"/>
      <c r="D90" s="408"/>
      <c r="E90" s="409"/>
      <c r="F90" s="410"/>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48.1" customHeight="1" x14ac:dyDescent="0.25">
      <c r="A98" s="420"/>
      <c r="B98" s="390"/>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H1nbcMvv0dmanzSSDXA/bOnQFqs/cmyadmAo0OiCWJcydeBGRcw9Q5EjJEHmE+sL3wdmLbbcADBmvEMT5G4QVw==" saltValue="u8tktcbBCICQkncQeGu89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8D8BD386-603F-4618-AB15-B4066161CEBF}"/>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E1_ZB!B72</f>
        <v>Moduł E1/15</v>
      </c>
      <c r="B3" s="374"/>
      <c r="C3" s="374"/>
      <c r="D3" s="378" t="str">
        <f>E1_ZB!C72</f>
        <v>Moduł swobodnego wyboru</v>
      </c>
      <c r="E3" s="379"/>
      <c r="F3" s="379"/>
      <c r="G3" s="379"/>
      <c r="H3" s="379"/>
      <c r="I3" s="380"/>
      <c r="J3" s="3"/>
      <c r="K3" s="3"/>
      <c r="L3" s="4"/>
      <c r="M3" s="4"/>
      <c r="N3" s="4"/>
      <c r="O3" s="4"/>
      <c r="P3" s="4"/>
      <c r="Q3" s="4"/>
      <c r="R3" s="4"/>
    </row>
    <row r="4" spans="1:19" ht="18.75" thickBot="1" x14ac:dyDescent="0.3">
      <c r="A4" s="437" t="s">
        <v>110</v>
      </c>
      <c r="B4" s="437"/>
      <c r="C4" s="437"/>
      <c r="D4" s="375" t="str">
        <f>E1_ZB!B74</f>
        <v>Kurs 15.2.</v>
      </c>
      <c r="E4" s="376"/>
      <c r="F4" s="376"/>
      <c r="G4" s="376"/>
      <c r="H4" s="376"/>
      <c r="I4" s="377"/>
      <c r="J4" s="3"/>
      <c r="K4" s="3"/>
      <c r="L4" s="4"/>
      <c r="M4" s="4"/>
      <c r="N4" s="4"/>
      <c r="O4" s="4"/>
      <c r="P4" s="4"/>
      <c r="Q4" s="4"/>
      <c r="R4" s="4"/>
    </row>
    <row r="5" spans="1:19" ht="18.75" thickBot="1" x14ac:dyDescent="0.3">
      <c r="A5" s="438" t="s">
        <v>111</v>
      </c>
      <c r="B5" s="438"/>
      <c r="C5" s="438"/>
      <c r="D5" s="536" t="str">
        <f>E1_ZB!C74</f>
        <v>kurs do wyboru (spośród katalogu kursów dostępnych w danym semestrze)</v>
      </c>
      <c r="E5" s="536"/>
      <c r="F5" s="536"/>
      <c r="G5" s="536"/>
      <c r="H5" s="536"/>
      <c r="I5" s="536"/>
      <c r="J5" s="536"/>
      <c r="K5" s="536"/>
      <c r="L5" s="440" t="s">
        <v>94</v>
      </c>
      <c r="M5" s="440"/>
      <c r="N5" s="44">
        <f>E1_ZB!D74</f>
        <v>3</v>
      </c>
      <c r="O5" s="440" t="s">
        <v>95</v>
      </c>
      <c r="P5" s="440"/>
      <c r="Q5" s="441" t="str">
        <f>E1_ZB!F72</f>
        <v>dziekan</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(15)'!G6</f>
        <v>III</v>
      </c>
      <c r="H7" s="184" t="s">
        <v>99</v>
      </c>
      <c r="I7" s="40">
        <f>'M (15)'!I6</f>
        <v>6</v>
      </c>
      <c r="J7" s="289" t="s">
        <v>384</v>
      </c>
      <c r="K7" s="290"/>
      <c r="L7" s="382" t="s">
        <v>100</v>
      </c>
      <c r="M7" s="383"/>
      <c r="N7" s="7" t="s">
        <v>101</v>
      </c>
      <c r="O7" s="449" t="s">
        <v>102</v>
      </c>
      <c r="P7" s="449"/>
      <c r="Q7" s="450" t="s">
        <v>103</v>
      </c>
      <c r="R7" s="450"/>
      <c r="S7" s="45">
        <f>E1_ZB!G74</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c r="C14" s="388"/>
      <c r="D14" s="388"/>
      <c r="E14" s="388"/>
      <c r="F14" s="388"/>
      <c r="G14" s="388"/>
      <c r="H14" s="388"/>
      <c r="I14" s="388"/>
      <c r="J14" s="388"/>
      <c r="K14" s="388"/>
      <c r="L14" s="388"/>
      <c r="M14" s="389"/>
      <c r="N14" s="355"/>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c r="C34" s="388"/>
      <c r="D34" s="388"/>
      <c r="E34" s="388"/>
      <c r="F34" s="388"/>
      <c r="G34" s="388"/>
      <c r="H34" s="388"/>
      <c r="I34" s="388"/>
      <c r="J34" s="388"/>
      <c r="K34" s="388"/>
      <c r="L34" s="388"/>
      <c r="M34" s="389"/>
      <c r="N34" s="355"/>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c r="C39" s="316"/>
      <c r="D39" s="316"/>
      <c r="E39" s="316"/>
      <c r="F39" s="316"/>
      <c r="G39" s="316"/>
      <c r="H39" s="316"/>
      <c r="I39" s="316"/>
      <c r="J39" s="316"/>
      <c r="K39" s="316"/>
      <c r="L39" s="316"/>
      <c r="M39" s="317"/>
      <c r="N39" s="349"/>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c r="C54" s="319"/>
      <c r="D54" s="319"/>
      <c r="E54" s="319"/>
      <c r="F54" s="319"/>
      <c r="G54" s="319"/>
      <c r="H54" s="319"/>
      <c r="I54" s="319"/>
      <c r="J54" s="319"/>
      <c r="K54" s="319"/>
      <c r="L54" s="319"/>
      <c r="M54" s="320"/>
      <c r="N54" s="355"/>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E1_ZB!G74</f>
        <v>12</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0</v>
      </c>
      <c r="H72" s="331"/>
      <c r="I72" s="332"/>
      <c r="J72" s="367"/>
      <c r="K72" s="337"/>
      <c r="L72" s="312"/>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E1_ZB!H74</f>
        <v>63</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E1_ZB!E74</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c r="C90" s="408"/>
      <c r="D90" s="408"/>
      <c r="E90" s="409"/>
      <c r="F90" s="410"/>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48.1" customHeight="1" x14ac:dyDescent="0.25">
      <c r="A98" s="420"/>
      <c r="B98" s="390"/>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j33O1wDqV7YXmRBkQ6JHm/cQWV3lqV36roUrSn1HWSROWjjBHlEodyYrz6Hc+N31SMNd6zIlZNrbJGBrOPDXMQ==" saltValue="2TGwWSmYDOIqtNcep3LyR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4BDC6144-95D5-4335-A06C-630956DADEED}"/>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33"/>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E1_ZB!B75</f>
        <v>Moduł E1/16</v>
      </c>
      <c r="D3" s="304"/>
      <c r="E3" s="304"/>
      <c r="F3" s="269"/>
      <c r="G3" s="3"/>
      <c r="H3" s="3"/>
      <c r="I3" s="3"/>
      <c r="J3" s="3"/>
      <c r="K3" s="3"/>
      <c r="L3" s="4"/>
      <c r="M3" s="4"/>
      <c r="N3" s="4"/>
      <c r="O3" s="4"/>
      <c r="P3" s="4"/>
      <c r="Q3" s="4"/>
    </row>
    <row r="4" spans="1:19" s="175" customFormat="1" ht="39.75" customHeight="1" thickBot="1" x14ac:dyDescent="0.3">
      <c r="A4" s="286" t="s">
        <v>93</v>
      </c>
      <c r="B4" s="286"/>
      <c r="C4" s="294" t="str">
        <f>E1_ZB!C75</f>
        <v>Moduł aktywności praktycznej (2) ZB</v>
      </c>
      <c r="D4" s="295"/>
      <c r="E4" s="295"/>
      <c r="F4" s="295"/>
      <c r="G4" s="295"/>
      <c r="H4" s="295"/>
      <c r="I4" s="295"/>
      <c r="J4" s="296"/>
      <c r="K4" s="299" t="s">
        <v>94</v>
      </c>
      <c r="L4" s="299"/>
      <c r="M4" s="185">
        <f>E1_ZB!D75</f>
        <v>29</v>
      </c>
      <c r="N4" s="297" t="s">
        <v>95</v>
      </c>
      <c r="O4" s="298"/>
      <c r="P4" s="291" t="str">
        <f>E1_ZB!F75</f>
        <v>dr R. Nowak-Lewandowska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347</v>
      </c>
      <c r="H6" s="180" t="s">
        <v>99</v>
      </c>
      <c r="I6" s="40">
        <v>6</v>
      </c>
      <c r="J6" s="7" t="s">
        <v>291</v>
      </c>
      <c r="K6" s="287" t="s">
        <v>100</v>
      </c>
      <c r="L6" s="287"/>
      <c r="M6" s="288" t="s">
        <v>101</v>
      </c>
      <c r="N6" s="288"/>
      <c r="O6" s="185" t="s">
        <v>102</v>
      </c>
      <c r="P6" s="289" t="s">
        <v>103</v>
      </c>
      <c r="Q6" s="290"/>
      <c r="R6" s="185">
        <f>E1_ZB!G75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439</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440</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27.5" customHeight="1" thickBot="1" x14ac:dyDescent="0.3">
      <c r="A22" s="279" t="s">
        <v>805</v>
      </c>
      <c r="B22" s="280"/>
      <c r="C22" s="280"/>
      <c r="D22" s="280"/>
      <c r="E22" s="280"/>
      <c r="F22" s="280" t="s">
        <v>806</v>
      </c>
      <c r="G22" s="280"/>
      <c r="H22" s="280"/>
      <c r="I22" s="280"/>
      <c r="J22" s="280"/>
      <c r="K22" s="280"/>
      <c r="L22" s="280" t="s">
        <v>807</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E1_ZB!B75</f>
        <v>Moduł E1/16</v>
      </c>
      <c r="C26" s="262"/>
      <c r="D26" s="33" t="str">
        <f>E1_ZB!B76</f>
        <v>Kurs 16.1.</v>
      </c>
      <c r="E26" s="106"/>
      <c r="F26" s="236"/>
      <c r="G26" s="237"/>
      <c r="H26" s="263"/>
      <c r="I26" s="264"/>
      <c r="J26" s="34"/>
      <c r="K26" s="213"/>
      <c r="L26" s="214"/>
      <c r="M26" s="213"/>
      <c r="N26" s="214"/>
      <c r="O26" s="215"/>
      <c r="P26" s="216"/>
      <c r="Q26" s="215"/>
      <c r="R26" s="217"/>
    </row>
    <row r="27" spans="1:19" s="107" customFormat="1" ht="59.25" customHeight="1" x14ac:dyDescent="0.25">
      <c r="A27" s="136" t="s">
        <v>111</v>
      </c>
      <c r="B27" s="458" t="str">
        <f>E1_ZB!C76</f>
        <v>Praktyka zawodowa</v>
      </c>
      <c r="C27" s="459"/>
      <c r="D27" s="460"/>
      <c r="E27" s="461"/>
      <c r="F27" s="462"/>
      <c r="G27" s="463"/>
      <c r="H27" s="464"/>
      <c r="I27" s="465"/>
      <c r="J27" s="466"/>
      <c r="K27" s="467"/>
      <c r="L27" s="468"/>
      <c r="M27" s="468"/>
      <c r="N27" s="469"/>
      <c r="O27" s="470"/>
      <c r="P27" s="471"/>
      <c r="Q27" s="471"/>
      <c r="R27" s="472"/>
    </row>
    <row r="28" spans="1:19" s="107" customFormat="1" ht="30" customHeight="1" thickBot="1" x14ac:dyDescent="0.3">
      <c r="A28" s="39" t="s">
        <v>112</v>
      </c>
      <c r="B28" s="230">
        <f>E1_ZB!D76</f>
        <v>29</v>
      </c>
      <c r="C28" s="231"/>
      <c r="D28" s="232"/>
      <c r="E28" s="241"/>
      <c r="F28" s="242"/>
      <c r="G28" s="243"/>
      <c r="H28" s="210"/>
      <c r="I28" s="211"/>
      <c r="J28" s="212"/>
      <c r="K28" s="224"/>
      <c r="L28" s="225"/>
      <c r="M28" s="225"/>
      <c r="N28" s="226"/>
      <c r="O28" s="227"/>
      <c r="P28" s="228"/>
      <c r="Q28" s="228"/>
      <c r="R28" s="229"/>
    </row>
    <row r="29" spans="1:19" s="107" customFormat="1" ht="34.5" hidden="1" customHeight="1" thickBot="1" x14ac:dyDescent="0.3">
      <c r="A29" s="153"/>
      <c r="B29" s="171"/>
      <c r="C29" s="155" t="s">
        <v>467</v>
      </c>
      <c r="D29" s="172"/>
      <c r="E29" s="157"/>
      <c r="F29" s="158"/>
      <c r="G29" s="159"/>
      <c r="H29" s="160"/>
      <c r="I29" s="161"/>
      <c r="J29" s="162"/>
      <c r="K29" s="163"/>
      <c r="L29" s="164"/>
      <c r="M29" s="165"/>
      <c r="N29" s="166"/>
      <c r="O29" s="167"/>
      <c r="P29" s="168"/>
      <c r="Q29" s="169"/>
      <c r="R29" s="170"/>
    </row>
    <row r="30" spans="1:19" x14ac:dyDescent="0.25">
      <c r="A30" s="107"/>
      <c r="B30" s="107"/>
      <c r="C30" s="107"/>
      <c r="D30" s="107"/>
      <c r="E30" s="107"/>
      <c r="F30" s="107"/>
      <c r="G30" s="107"/>
      <c r="H30" s="107"/>
      <c r="I30" s="107"/>
      <c r="J30" s="107"/>
      <c r="K30" s="107"/>
      <c r="L30" s="107"/>
      <c r="M30" s="107"/>
      <c r="N30" s="107"/>
      <c r="O30" s="107"/>
      <c r="P30" s="107"/>
      <c r="Q30" s="107"/>
      <c r="R30" s="107"/>
    </row>
    <row r="31" spans="1:19" x14ac:dyDescent="0.25">
      <c r="A31" s="107"/>
      <c r="B31" s="107"/>
      <c r="C31" s="107"/>
      <c r="D31" s="107"/>
      <c r="E31" s="107"/>
      <c r="F31" s="107"/>
      <c r="G31" s="107"/>
      <c r="H31" s="107"/>
      <c r="I31" s="107"/>
      <c r="J31" s="107"/>
      <c r="K31" s="107"/>
      <c r="L31" s="107"/>
      <c r="M31" s="107"/>
      <c r="N31" s="107"/>
      <c r="O31" s="107"/>
      <c r="P31" s="107"/>
      <c r="Q31" s="107"/>
      <c r="R31" s="107"/>
    </row>
    <row r="32" spans="1:19" x14ac:dyDescent="0.25">
      <c r="A32" s="107"/>
      <c r="B32" s="107"/>
      <c r="C32" s="107"/>
      <c r="D32" s="107"/>
      <c r="E32" s="107"/>
      <c r="F32" s="107"/>
      <c r="G32" s="107"/>
      <c r="H32" s="107"/>
      <c r="I32" s="107"/>
      <c r="J32" s="107"/>
      <c r="K32" s="107"/>
      <c r="L32" s="107"/>
      <c r="M32" s="107"/>
      <c r="N32" s="107"/>
      <c r="O32" s="107"/>
      <c r="P32" s="107"/>
      <c r="Q32" s="107"/>
      <c r="R32" s="107"/>
    </row>
    <row r="33" spans="1:18" x14ac:dyDescent="0.25">
      <c r="A33" s="107"/>
      <c r="B33" s="107"/>
      <c r="C33" s="107"/>
      <c r="D33" s="107"/>
      <c r="E33" s="107"/>
      <c r="F33" s="107"/>
      <c r="G33" s="107"/>
      <c r="H33" s="107"/>
      <c r="I33" s="107"/>
      <c r="J33" s="107"/>
      <c r="K33" s="107"/>
      <c r="L33" s="107"/>
      <c r="M33" s="107"/>
      <c r="N33" s="107"/>
      <c r="O33" s="107"/>
      <c r="P33" s="107"/>
      <c r="Q33" s="107"/>
      <c r="R33" s="107"/>
    </row>
  </sheetData>
  <sheetProtection algorithmName="SHA-512" hashValue="+1H9fdri1YCriQlYX6gv8I2xXsmjtUEguvz4W3I7LYbxb7MoG8E4Q1GPzEq+NR1yd4WUPRQwmO1A65ZCsfEMAQ==" saltValue="EOwWf5G5i5o6RlXFCQmwt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E1_ZB!B10</f>
        <v>Moduł E1/1</v>
      </c>
      <c r="B3" s="374"/>
      <c r="C3" s="374"/>
      <c r="D3" s="378" t="str">
        <f>E1_ZB!C10</f>
        <v>Biznes w działaniu</v>
      </c>
      <c r="E3" s="379"/>
      <c r="F3" s="379"/>
      <c r="G3" s="379"/>
      <c r="H3" s="379"/>
      <c r="I3" s="380"/>
      <c r="J3" s="3"/>
      <c r="K3" s="3"/>
      <c r="L3" s="4"/>
      <c r="M3" s="4"/>
      <c r="N3" s="4"/>
      <c r="O3" s="4"/>
      <c r="P3" s="4"/>
      <c r="Q3" s="4"/>
      <c r="R3" s="4"/>
    </row>
    <row r="4" spans="1:19" ht="18.75" thickBot="1" x14ac:dyDescent="0.3">
      <c r="A4" s="437" t="s">
        <v>110</v>
      </c>
      <c r="B4" s="437"/>
      <c r="C4" s="437"/>
      <c r="D4" s="375" t="str">
        <f>E1_ZB!B14</f>
        <v>Kurs 1.4.</v>
      </c>
      <c r="E4" s="376"/>
      <c r="F4" s="376"/>
      <c r="G4" s="376"/>
      <c r="H4" s="376"/>
      <c r="I4" s="377"/>
      <c r="J4" s="3"/>
      <c r="K4" s="3"/>
      <c r="L4" s="4"/>
      <c r="M4" s="4"/>
      <c r="N4" s="4"/>
      <c r="O4" s="4"/>
      <c r="P4" s="4"/>
      <c r="Q4" s="4"/>
      <c r="R4" s="4"/>
    </row>
    <row r="5" spans="1:19" ht="23.25" thickBot="1" x14ac:dyDescent="0.3">
      <c r="A5" s="438" t="s">
        <v>111</v>
      </c>
      <c r="B5" s="438"/>
      <c r="C5" s="438"/>
      <c r="D5" s="439" t="str">
        <f>E1_ZB!C14</f>
        <v>Prawa autorskie i ochrona własności intelektualnej</v>
      </c>
      <c r="E5" s="439"/>
      <c r="F5" s="439"/>
      <c r="G5" s="439"/>
      <c r="H5" s="439"/>
      <c r="I5" s="439"/>
      <c r="J5" s="439"/>
      <c r="K5" s="439"/>
      <c r="L5" s="440" t="s">
        <v>94</v>
      </c>
      <c r="M5" s="440"/>
      <c r="N5" s="44">
        <f>E1_ZB!D14</f>
        <v>2</v>
      </c>
      <c r="O5" s="440" t="s">
        <v>95</v>
      </c>
      <c r="P5" s="440"/>
      <c r="Q5" s="441" t="str">
        <f>E1_ZB!F10</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(1)'!G6</f>
        <v>I</v>
      </c>
      <c r="H7" s="184" t="s">
        <v>99</v>
      </c>
      <c r="I7" s="40">
        <f>'M (1)'!I6</f>
        <v>1</v>
      </c>
      <c r="J7" s="289" t="s">
        <v>384</v>
      </c>
      <c r="K7" s="290"/>
      <c r="L7" s="382" t="s">
        <v>100</v>
      </c>
      <c r="M7" s="383"/>
      <c r="N7" s="7" t="s">
        <v>101</v>
      </c>
      <c r="O7" s="449" t="s">
        <v>102</v>
      </c>
      <c r="P7" s="449"/>
      <c r="Q7" s="450" t="s">
        <v>103</v>
      </c>
      <c r="R7" s="450"/>
      <c r="S7" s="45">
        <f>E1_ZB!G14</f>
        <v>12</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186"/>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578</v>
      </c>
      <c r="C14" s="388"/>
      <c r="D14" s="388"/>
      <c r="E14" s="388"/>
      <c r="F14" s="388"/>
      <c r="G14" s="388"/>
      <c r="H14" s="388"/>
      <c r="I14" s="388"/>
      <c r="J14" s="388"/>
      <c r="K14" s="388"/>
      <c r="L14" s="388"/>
      <c r="M14" s="389"/>
      <c r="N14" s="355" t="s">
        <v>304</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c r="C19" s="316"/>
      <c r="D19" s="316"/>
      <c r="E19" s="316"/>
      <c r="F19" s="316"/>
      <c r="G19" s="316"/>
      <c r="H19" s="316"/>
      <c r="I19" s="316"/>
      <c r="J19" s="316"/>
      <c r="K19" s="316"/>
      <c r="L19" s="316"/>
      <c r="M19" s="317"/>
      <c r="N19" s="349"/>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579</v>
      </c>
      <c r="C34" s="388"/>
      <c r="D34" s="388"/>
      <c r="E34" s="388"/>
      <c r="F34" s="388"/>
      <c r="G34" s="388"/>
      <c r="H34" s="388"/>
      <c r="I34" s="388"/>
      <c r="J34" s="388"/>
      <c r="K34" s="388"/>
      <c r="L34" s="388"/>
      <c r="M34" s="389"/>
      <c r="N34" s="355" t="s">
        <v>314</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319</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857</v>
      </c>
      <c r="C39" s="316"/>
      <c r="D39" s="316"/>
      <c r="E39" s="316"/>
      <c r="F39" s="316"/>
      <c r="G39" s="316"/>
      <c r="H39" s="316"/>
      <c r="I39" s="316"/>
      <c r="J39" s="316"/>
      <c r="K39" s="316"/>
      <c r="L39" s="316"/>
      <c r="M39" s="317"/>
      <c r="N39" s="349" t="s">
        <v>317</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thickBot="1" x14ac:dyDescent="0.3">
      <c r="A43" s="445"/>
      <c r="B43" s="384"/>
      <c r="C43" s="385"/>
      <c r="D43" s="385"/>
      <c r="E43" s="385"/>
      <c r="F43" s="385"/>
      <c r="G43" s="385"/>
      <c r="H43" s="385"/>
      <c r="I43" s="385"/>
      <c r="J43" s="385"/>
      <c r="K43" s="385"/>
      <c r="L43" s="385"/>
      <c r="M43" s="386"/>
      <c r="N43" s="358"/>
      <c r="O43" s="359"/>
      <c r="P43" s="359"/>
      <c r="Q43" s="359"/>
      <c r="R43" s="359"/>
      <c r="S43" s="360"/>
    </row>
    <row r="44" spans="1:19" ht="15" hidden="1" customHeight="1" x14ac:dyDescent="0.25">
      <c r="A44" s="445"/>
      <c r="B44" s="315"/>
      <c r="C44" s="316"/>
      <c r="D44" s="316"/>
      <c r="E44" s="316"/>
      <c r="F44" s="316"/>
      <c r="G44" s="316"/>
      <c r="H44" s="316"/>
      <c r="I44" s="316"/>
      <c r="J44" s="316"/>
      <c r="K44" s="316"/>
      <c r="L44" s="316"/>
      <c r="M44" s="317"/>
      <c r="N44" s="349"/>
      <c r="O44" s="350"/>
      <c r="P44" s="350"/>
      <c r="Q44" s="350"/>
      <c r="R44" s="350"/>
      <c r="S44" s="351"/>
    </row>
    <row r="45" spans="1:19" ht="15" hidden="1" customHeight="1" x14ac:dyDescent="0.25">
      <c r="A45" s="445"/>
      <c r="B45" s="318"/>
      <c r="C45" s="319"/>
      <c r="D45" s="319"/>
      <c r="E45" s="319"/>
      <c r="F45" s="319"/>
      <c r="G45" s="319"/>
      <c r="H45" s="319"/>
      <c r="I45" s="319"/>
      <c r="J45" s="319"/>
      <c r="K45" s="319"/>
      <c r="L45" s="319"/>
      <c r="M45" s="320"/>
      <c r="N45" s="352"/>
      <c r="O45" s="353"/>
      <c r="P45" s="353"/>
      <c r="Q45" s="353"/>
      <c r="R45" s="353"/>
      <c r="S45" s="354"/>
    </row>
    <row r="46" spans="1:19" ht="15" hidden="1"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hidden="1"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hidden="1"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580</v>
      </c>
      <c r="C54" s="388"/>
      <c r="D54" s="388"/>
      <c r="E54" s="388"/>
      <c r="F54" s="388"/>
      <c r="G54" s="388"/>
      <c r="H54" s="388"/>
      <c r="I54" s="388"/>
      <c r="J54" s="388"/>
      <c r="K54" s="388"/>
      <c r="L54" s="388"/>
      <c r="M54" s="389"/>
      <c r="N54" s="355" t="s">
        <v>332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E1_ZB!G14</f>
        <v>12</v>
      </c>
      <c r="H71" s="344"/>
      <c r="I71" s="345"/>
      <c r="J71" s="367"/>
      <c r="K71" s="336" t="s">
        <v>203</v>
      </c>
      <c r="L71" s="308" t="s">
        <v>122</v>
      </c>
      <c r="M71" s="309"/>
      <c r="N71" s="309"/>
      <c r="O71" s="309"/>
      <c r="P71" s="309"/>
      <c r="Q71" s="309"/>
      <c r="R71" s="309"/>
      <c r="S71" s="310"/>
    </row>
    <row r="72" spans="1:19" ht="15" customHeight="1" x14ac:dyDescent="0.25">
      <c r="A72" s="339"/>
      <c r="B72" s="371" t="s">
        <v>123</v>
      </c>
      <c r="C72" s="372"/>
      <c r="D72" s="372"/>
      <c r="E72" s="372"/>
      <c r="F72" s="373"/>
      <c r="G72" s="330">
        <f>SUM(G73:I83)</f>
        <v>12</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5</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132</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160</v>
      </c>
      <c r="M81" s="313"/>
      <c r="N81" s="313"/>
      <c r="O81" s="313"/>
      <c r="P81" s="313"/>
      <c r="Q81" s="313"/>
      <c r="R81" s="313"/>
      <c r="S81" s="314"/>
    </row>
    <row r="82" spans="1:19" ht="15" customHeight="1" x14ac:dyDescent="0.25">
      <c r="A82" s="339"/>
      <c r="B82" s="346" t="s">
        <v>134</v>
      </c>
      <c r="C82" s="347"/>
      <c r="D82" s="347"/>
      <c r="E82" s="347"/>
      <c r="F82" s="348"/>
      <c r="G82" s="327">
        <v>1</v>
      </c>
      <c r="H82" s="328"/>
      <c r="I82" s="329"/>
      <c r="J82" s="367"/>
      <c r="K82" s="337"/>
      <c r="L82" s="312" t="s">
        <v>163</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171</v>
      </c>
      <c r="M83" s="313"/>
      <c r="N83" s="313"/>
      <c r="O83" s="313"/>
      <c r="P83" s="313"/>
      <c r="Q83" s="313"/>
      <c r="R83" s="313"/>
      <c r="S83" s="314"/>
    </row>
    <row r="84" spans="1:19" ht="15" customHeight="1" x14ac:dyDescent="0.25">
      <c r="A84" s="339"/>
      <c r="B84" s="305" t="s">
        <v>136</v>
      </c>
      <c r="C84" s="306"/>
      <c r="D84" s="306"/>
      <c r="E84" s="306"/>
      <c r="F84" s="307"/>
      <c r="G84" s="343">
        <f>E1_ZB!H14</f>
        <v>38</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50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E1_ZB!E14</f>
        <v>zaliczenie</v>
      </c>
      <c r="G88" s="429"/>
      <c r="H88" s="429"/>
      <c r="I88" s="430"/>
      <c r="J88" s="431"/>
      <c r="K88" s="435" t="s">
        <v>139</v>
      </c>
      <c r="L88" s="432" t="s">
        <v>140</v>
      </c>
      <c r="M88" s="433"/>
      <c r="N88" s="433"/>
      <c r="O88" s="433"/>
      <c r="P88" s="433"/>
      <c r="Q88" s="433"/>
      <c r="R88" s="433"/>
      <c r="S88" s="434"/>
    </row>
    <row r="89" spans="1:19" ht="15" customHeight="1" x14ac:dyDescent="0.25">
      <c r="A89" s="427"/>
      <c r="B89" s="413" t="s">
        <v>141</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162</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152</v>
      </c>
      <c r="C91" s="408"/>
      <c r="D91" s="408"/>
      <c r="E91" s="409"/>
      <c r="F91" s="410">
        <v>50</v>
      </c>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146</v>
      </c>
      <c r="C97" s="423"/>
      <c r="D97" s="423"/>
      <c r="E97" s="423"/>
      <c r="F97" s="423"/>
      <c r="G97" s="423"/>
      <c r="H97" s="423"/>
      <c r="I97" s="423"/>
      <c r="J97" s="423"/>
      <c r="K97" s="423"/>
      <c r="L97" s="423"/>
      <c r="M97" s="423"/>
      <c r="N97" s="423"/>
      <c r="O97" s="423"/>
      <c r="P97" s="423"/>
      <c r="Q97" s="423"/>
      <c r="R97" s="423"/>
      <c r="S97" s="424"/>
    </row>
    <row r="98" spans="1:19" ht="92.25" customHeight="1" x14ac:dyDescent="0.25">
      <c r="A98" s="420"/>
      <c r="B98" s="390" t="s">
        <v>459</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102" customHeight="1" x14ac:dyDescent="0.25">
      <c r="A100" s="420"/>
      <c r="B100" s="390" t="s">
        <v>453</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52.5" customHeight="1" x14ac:dyDescent="0.25">
      <c r="A102" s="420"/>
      <c r="B102" s="390" t="s">
        <v>454</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qucFmk2BK5W097QZ40JVKnHJPKh5Rw1XisWylviAjRCpycBxZaeWp2cT68rHMHt3kS13opdLBsTCIlaQ34V7Zw==" saltValue="kRp/pvNZeb3d9YRzn+F3cw==" spinCount="100000" sheet="1" objects="1" scenarios="1"/>
  <mergeCells count="179">
    <mergeCell ref="A1:B1"/>
    <mergeCell ref="A3:C3"/>
    <mergeCell ref="D3:I3"/>
    <mergeCell ref="A4:C4"/>
    <mergeCell ref="D4:I4"/>
    <mergeCell ref="A5:C5"/>
    <mergeCell ref="D5:K5"/>
    <mergeCell ref="A8:S8"/>
    <mergeCell ref="A10:S10"/>
    <mergeCell ref="A11:A12"/>
    <mergeCell ref="B11:M12"/>
    <mergeCell ref="N11:S12"/>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7CB93F68-C17B-4500-93C9-50A1448CEDE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E1_ZB!B75</f>
        <v>Moduł E1/16</v>
      </c>
      <c r="B3" s="374"/>
      <c r="C3" s="374"/>
      <c r="D3" s="378" t="str">
        <f>E1_ZB!C75</f>
        <v>Moduł aktywności praktycznej (2) ZB</v>
      </c>
      <c r="E3" s="379"/>
      <c r="F3" s="379"/>
      <c r="G3" s="379"/>
      <c r="H3" s="379"/>
      <c r="I3" s="380"/>
      <c r="J3" s="3"/>
      <c r="K3" s="3"/>
      <c r="L3" s="4"/>
      <c r="M3" s="4"/>
      <c r="N3" s="4"/>
      <c r="O3" s="4"/>
      <c r="P3" s="4"/>
      <c r="Q3" s="4"/>
      <c r="R3" s="4"/>
    </row>
    <row r="4" spans="1:19" ht="18.75" thickBot="1" x14ac:dyDescent="0.3">
      <c r="A4" s="437" t="s">
        <v>110</v>
      </c>
      <c r="B4" s="437"/>
      <c r="C4" s="437"/>
      <c r="D4" s="375" t="str">
        <f>E1_ZB!B76</f>
        <v>Kurs 16.1.</v>
      </c>
      <c r="E4" s="376"/>
      <c r="F4" s="376"/>
      <c r="G4" s="376"/>
      <c r="H4" s="376"/>
      <c r="I4" s="377"/>
      <c r="J4" s="3"/>
      <c r="K4" s="3"/>
      <c r="L4" s="4"/>
      <c r="M4" s="4"/>
      <c r="N4" s="4"/>
      <c r="O4" s="4"/>
      <c r="P4" s="4"/>
      <c r="Q4" s="4"/>
      <c r="R4" s="4"/>
    </row>
    <row r="5" spans="1:19" ht="23.25" thickBot="1" x14ac:dyDescent="0.3">
      <c r="A5" s="438" t="s">
        <v>111</v>
      </c>
      <c r="B5" s="438"/>
      <c r="C5" s="438"/>
      <c r="D5" s="439" t="str">
        <f>E1_ZB!C76</f>
        <v>Praktyka zawodowa</v>
      </c>
      <c r="E5" s="439"/>
      <c r="F5" s="439"/>
      <c r="G5" s="439"/>
      <c r="H5" s="439"/>
      <c r="I5" s="439"/>
      <c r="J5" s="439"/>
      <c r="K5" s="439"/>
      <c r="L5" s="440" t="s">
        <v>94</v>
      </c>
      <c r="M5" s="440"/>
      <c r="N5" s="44">
        <f>E1_ZB!D76</f>
        <v>29</v>
      </c>
      <c r="O5" s="440" t="s">
        <v>95</v>
      </c>
      <c r="P5" s="440"/>
      <c r="Q5" s="449" t="str">
        <f>E1_ZB!F75</f>
        <v>dr R. Nowak-Lewandowska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(15)'!G6</f>
        <v>III</v>
      </c>
      <c r="H7" s="184" t="s">
        <v>99</v>
      </c>
      <c r="I7" s="40">
        <f>'M (15)'!I6</f>
        <v>6</v>
      </c>
      <c r="J7" s="289" t="s">
        <v>384</v>
      </c>
      <c r="K7" s="290"/>
      <c r="L7" s="382" t="s">
        <v>100</v>
      </c>
      <c r="M7" s="383"/>
      <c r="N7" s="7" t="s">
        <v>101</v>
      </c>
      <c r="O7" s="449" t="s">
        <v>102</v>
      </c>
      <c r="P7" s="449"/>
      <c r="Q7" s="450" t="s">
        <v>103</v>
      </c>
      <c r="R7" s="450"/>
      <c r="S7" s="45">
        <f>E1_ZB!G76</f>
        <v>725</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808</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297</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767</v>
      </c>
      <c r="C19" s="316"/>
      <c r="D19" s="316"/>
      <c r="E19" s="316"/>
      <c r="F19" s="316"/>
      <c r="G19" s="316"/>
      <c r="H19" s="316"/>
      <c r="I19" s="316"/>
      <c r="J19" s="316"/>
      <c r="K19" s="316"/>
      <c r="L19" s="316"/>
      <c r="M19" s="317"/>
      <c r="N19" s="349" t="s">
        <v>297</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296</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305</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t="s">
        <v>299</v>
      </c>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768</v>
      </c>
      <c r="C24" s="316"/>
      <c r="D24" s="316"/>
      <c r="E24" s="316"/>
      <c r="F24" s="316"/>
      <c r="G24" s="316"/>
      <c r="H24" s="316"/>
      <c r="I24" s="316"/>
      <c r="J24" s="316"/>
      <c r="K24" s="316"/>
      <c r="L24" s="316"/>
      <c r="M24" s="317"/>
      <c r="N24" s="349" t="s">
        <v>298</v>
      </c>
      <c r="O24" s="350"/>
      <c r="P24" s="350"/>
      <c r="Q24" s="350"/>
      <c r="R24" s="350"/>
      <c r="S24" s="351"/>
    </row>
    <row r="25" spans="1:19" ht="15" customHeight="1" x14ac:dyDescent="0.25">
      <c r="A25" s="339"/>
      <c r="B25" s="318"/>
      <c r="C25" s="319"/>
      <c r="D25" s="319"/>
      <c r="E25" s="319"/>
      <c r="F25" s="319"/>
      <c r="G25" s="319"/>
      <c r="H25" s="319"/>
      <c r="I25" s="319"/>
      <c r="J25" s="319"/>
      <c r="K25" s="319"/>
      <c r="L25" s="319"/>
      <c r="M25" s="320"/>
      <c r="N25" s="352" t="s">
        <v>303</v>
      </c>
      <c r="O25" s="353"/>
      <c r="P25" s="353"/>
      <c r="Q25" s="353"/>
      <c r="R25" s="353"/>
      <c r="S25" s="354"/>
    </row>
    <row r="26" spans="1:19" ht="15"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769</v>
      </c>
      <c r="C29" s="316"/>
      <c r="D29" s="316"/>
      <c r="E29" s="316"/>
      <c r="F29" s="316"/>
      <c r="G29" s="316"/>
      <c r="H29" s="316"/>
      <c r="I29" s="316"/>
      <c r="J29" s="316"/>
      <c r="K29" s="316"/>
      <c r="L29" s="316"/>
      <c r="M29" s="317"/>
      <c r="N29" s="349" t="s">
        <v>303</v>
      </c>
      <c r="O29" s="350"/>
      <c r="P29" s="350"/>
      <c r="Q29" s="350"/>
      <c r="R29" s="350"/>
      <c r="S29" s="351"/>
    </row>
    <row r="30" spans="1:19" ht="15"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809</v>
      </c>
      <c r="C34" s="388"/>
      <c r="D34" s="388"/>
      <c r="E34" s="388"/>
      <c r="F34" s="388"/>
      <c r="G34" s="388"/>
      <c r="H34" s="388"/>
      <c r="I34" s="388"/>
      <c r="J34" s="388"/>
      <c r="K34" s="388"/>
      <c r="L34" s="388"/>
      <c r="M34" s="389"/>
      <c r="N34" s="355" t="s">
        <v>310</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312</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t="s">
        <v>318</v>
      </c>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810</v>
      </c>
      <c r="C39" s="316"/>
      <c r="D39" s="316"/>
      <c r="E39" s="316"/>
      <c r="F39" s="316"/>
      <c r="G39" s="316"/>
      <c r="H39" s="316"/>
      <c r="I39" s="316"/>
      <c r="J39" s="316"/>
      <c r="K39" s="316"/>
      <c r="L39" s="316"/>
      <c r="M39" s="317"/>
      <c r="N39" s="349" t="s">
        <v>313</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t="s">
        <v>320</v>
      </c>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811</v>
      </c>
      <c r="C44" s="316"/>
      <c r="D44" s="316"/>
      <c r="E44" s="316"/>
      <c r="F44" s="316"/>
      <c r="G44" s="316"/>
      <c r="H44" s="316"/>
      <c r="I44" s="316"/>
      <c r="J44" s="316"/>
      <c r="K44" s="316"/>
      <c r="L44" s="316"/>
      <c r="M44" s="317"/>
      <c r="N44" s="349" t="s">
        <v>308</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314</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x14ac:dyDescent="0.25">
      <c r="A48" s="445"/>
      <c r="B48" s="384"/>
      <c r="C48" s="385"/>
      <c r="D48" s="385"/>
      <c r="E48" s="385"/>
      <c r="F48" s="385"/>
      <c r="G48" s="385"/>
      <c r="H48" s="385"/>
      <c r="I48" s="385"/>
      <c r="J48" s="385"/>
      <c r="K48" s="385"/>
      <c r="L48" s="385"/>
      <c r="M48" s="386"/>
      <c r="N48" s="358"/>
      <c r="O48" s="359"/>
      <c r="P48" s="359"/>
      <c r="Q48" s="359"/>
      <c r="R48" s="359"/>
      <c r="S48" s="360"/>
    </row>
    <row r="49" spans="1:19" ht="15" customHeight="1" x14ac:dyDescent="0.25">
      <c r="A49" s="445"/>
      <c r="B49" s="315" t="s">
        <v>770</v>
      </c>
      <c r="C49" s="316"/>
      <c r="D49" s="316"/>
      <c r="E49" s="316"/>
      <c r="F49" s="316"/>
      <c r="G49" s="316"/>
      <c r="H49" s="316"/>
      <c r="I49" s="316"/>
      <c r="J49" s="316"/>
      <c r="K49" s="316"/>
      <c r="L49" s="316"/>
      <c r="M49" s="317"/>
      <c r="N49" s="349" t="s">
        <v>310</v>
      </c>
      <c r="O49" s="350"/>
      <c r="P49" s="350"/>
      <c r="Q49" s="350"/>
      <c r="R49" s="350"/>
      <c r="S49" s="351"/>
    </row>
    <row r="50" spans="1:19" ht="15" customHeight="1" x14ac:dyDescent="0.25">
      <c r="A50" s="445"/>
      <c r="B50" s="318"/>
      <c r="C50" s="319"/>
      <c r="D50" s="319"/>
      <c r="E50" s="319"/>
      <c r="F50" s="319"/>
      <c r="G50" s="319"/>
      <c r="H50" s="319"/>
      <c r="I50" s="319"/>
      <c r="J50" s="319"/>
      <c r="K50" s="319"/>
      <c r="L50" s="319"/>
      <c r="M50" s="320"/>
      <c r="N50" s="352" t="s">
        <v>316</v>
      </c>
      <c r="O50" s="353"/>
      <c r="P50" s="353"/>
      <c r="Q50" s="353"/>
      <c r="R50" s="353"/>
      <c r="S50" s="354"/>
    </row>
    <row r="51" spans="1:19" ht="15"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81" t="s">
        <v>118</v>
      </c>
      <c r="B54" s="318" t="s">
        <v>868</v>
      </c>
      <c r="C54" s="319"/>
      <c r="D54" s="319"/>
      <c r="E54" s="319"/>
      <c r="F54" s="319"/>
      <c r="G54" s="319"/>
      <c r="H54" s="319"/>
      <c r="I54" s="319"/>
      <c r="J54" s="319"/>
      <c r="K54" s="319"/>
      <c r="L54" s="319"/>
      <c r="M54" s="320"/>
      <c r="N54" s="355" t="s">
        <v>322</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326</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331</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t="s">
        <v>771</v>
      </c>
      <c r="C59" s="316"/>
      <c r="D59" s="316"/>
      <c r="E59" s="316"/>
      <c r="F59" s="316"/>
      <c r="G59" s="316"/>
      <c r="H59" s="316"/>
      <c r="I59" s="316"/>
      <c r="J59" s="316"/>
      <c r="K59" s="316"/>
      <c r="L59" s="316"/>
      <c r="M59" s="317"/>
      <c r="N59" s="349" t="s">
        <v>328</v>
      </c>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customHeight="1" x14ac:dyDescent="0.25">
      <c r="A64" s="339"/>
      <c r="B64" s="315" t="s">
        <v>772</v>
      </c>
      <c r="C64" s="316"/>
      <c r="D64" s="316"/>
      <c r="E64" s="316"/>
      <c r="F64" s="316"/>
      <c r="G64" s="316"/>
      <c r="H64" s="316"/>
      <c r="I64" s="316"/>
      <c r="J64" s="316"/>
      <c r="K64" s="316"/>
      <c r="L64" s="316"/>
      <c r="M64" s="317"/>
      <c r="N64" s="349" t="s">
        <v>323</v>
      </c>
      <c r="O64" s="350"/>
      <c r="P64" s="350"/>
      <c r="Q64" s="350"/>
      <c r="R64" s="350"/>
      <c r="S64" s="351"/>
    </row>
    <row r="65" spans="1:19" ht="15" customHeight="1" x14ac:dyDescent="0.25">
      <c r="A65" s="339"/>
      <c r="B65" s="318"/>
      <c r="C65" s="319"/>
      <c r="D65" s="319"/>
      <c r="E65" s="319"/>
      <c r="F65" s="319"/>
      <c r="G65" s="319"/>
      <c r="H65" s="319"/>
      <c r="I65" s="319"/>
      <c r="J65" s="319"/>
      <c r="K65" s="319"/>
      <c r="L65" s="319"/>
      <c r="M65" s="320"/>
      <c r="N65" s="352" t="s">
        <v>332</v>
      </c>
      <c r="O65" s="353"/>
      <c r="P65" s="353"/>
      <c r="Q65" s="353"/>
      <c r="R65" s="353"/>
      <c r="S65" s="354"/>
    </row>
    <row r="66" spans="1:19" ht="15"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customHeight="1" x14ac:dyDescent="0.25">
      <c r="A68" s="339"/>
      <c r="B68" s="384"/>
      <c r="C68" s="385"/>
      <c r="D68" s="385"/>
      <c r="E68" s="385"/>
      <c r="F68" s="385"/>
      <c r="G68" s="385"/>
      <c r="H68" s="385"/>
      <c r="I68" s="385"/>
      <c r="J68" s="385"/>
      <c r="K68" s="385"/>
      <c r="L68" s="385"/>
      <c r="M68" s="386"/>
      <c r="N68" s="358"/>
      <c r="O68" s="359"/>
      <c r="P68" s="359"/>
      <c r="Q68" s="359"/>
      <c r="R68" s="359"/>
      <c r="S68" s="360"/>
    </row>
    <row r="69" spans="1:19" ht="15" customHeight="1" x14ac:dyDescent="0.25">
      <c r="A69" s="478"/>
      <c r="B69" s="479"/>
      <c r="C69" s="479"/>
      <c r="D69" s="479"/>
      <c r="E69" s="479"/>
      <c r="F69" s="479"/>
      <c r="G69" s="479"/>
      <c r="H69" s="479"/>
      <c r="I69" s="479"/>
      <c r="J69" s="479"/>
      <c r="K69" s="479"/>
      <c r="L69" s="479"/>
      <c r="M69" s="479"/>
      <c r="N69" s="479"/>
      <c r="O69" s="479"/>
      <c r="P69" s="479"/>
      <c r="Q69" s="479"/>
      <c r="R69" s="479"/>
      <c r="S69" s="480"/>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E1_ZB!G76</f>
        <v>725</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725</v>
      </c>
      <c r="H72" s="331"/>
      <c r="I72" s="332"/>
      <c r="J72" s="367"/>
      <c r="K72" s="337"/>
      <c r="L72" s="312" t="s">
        <v>151</v>
      </c>
      <c r="M72" s="313"/>
      <c r="N72" s="313"/>
      <c r="O72" s="313"/>
      <c r="P72" s="313"/>
      <c r="Q72" s="313"/>
      <c r="R72" s="313"/>
      <c r="S72" s="314"/>
    </row>
    <row r="73" spans="1:19" ht="15" customHeight="1" x14ac:dyDescent="0.25">
      <c r="A73" s="339"/>
      <c r="B73" s="346" t="s">
        <v>124</v>
      </c>
      <c r="C73" s="347"/>
      <c r="D73" s="347"/>
      <c r="E73" s="347"/>
      <c r="F73" s="348"/>
      <c r="G73" s="327"/>
      <c r="H73" s="328"/>
      <c r="I73" s="329"/>
      <c r="J73" s="367"/>
      <c r="K73" s="337"/>
      <c r="L73" s="312" t="s">
        <v>158</v>
      </c>
      <c r="M73" s="313"/>
      <c r="N73" s="313"/>
      <c r="O73" s="313"/>
      <c r="P73" s="313"/>
      <c r="Q73" s="313"/>
      <c r="R73" s="313"/>
      <c r="S73" s="314"/>
    </row>
    <row r="74" spans="1:19" ht="15" customHeight="1" x14ac:dyDescent="0.25">
      <c r="A74" s="339"/>
      <c r="B74" s="346" t="s">
        <v>125</v>
      </c>
      <c r="C74" s="347"/>
      <c r="D74" s="347"/>
      <c r="E74" s="347"/>
      <c r="F74" s="348"/>
      <c r="G74" s="327"/>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185</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725</v>
      </c>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345</v>
      </c>
      <c r="M81" s="313"/>
      <c r="N81" s="313"/>
      <c r="O81" s="313"/>
      <c r="P81" s="313"/>
      <c r="Q81" s="313"/>
      <c r="R81" s="313"/>
      <c r="S81" s="314"/>
    </row>
    <row r="82" spans="1:19" ht="15" customHeight="1" x14ac:dyDescent="0.25">
      <c r="A82" s="339"/>
      <c r="B82" s="346" t="s">
        <v>134</v>
      </c>
      <c r="C82" s="347"/>
      <c r="D82" s="347"/>
      <c r="E82" s="347"/>
      <c r="F82" s="348"/>
      <c r="G82" s="327"/>
      <c r="H82" s="328"/>
      <c r="I82" s="329"/>
      <c r="J82" s="367"/>
      <c r="K82" s="337"/>
      <c r="L82" s="312"/>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c r="M83" s="313"/>
      <c r="N83" s="313"/>
      <c r="O83" s="313"/>
      <c r="P83" s="313"/>
      <c r="Q83" s="313"/>
      <c r="R83" s="313"/>
      <c r="S83" s="314"/>
    </row>
    <row r="84" spans="1:19" ht="15" customHeight="1" x14ac:dyDescent="0.25">
      <c r="A84" s="339"/>
      <c r="B84" s="305" t="s">
        <v>136</v>
      </c>
      <c r="C84" s="306"/>
      <c r="D84" s="306"/>
      <c r="E84" s="306"/>
      <c r="F84" s="307"/>
      <c r="G84" s="343">
        <f>E1_ZB!H76</f>
        <v>0</v>
      </c>
      <c r="H84" s="344"/>
      <c r="I84" s="345"/>
      <c r="J84" s="367"/>
      <c r="K84" s="337"/>
      <c r="L84" s="312"/>
      <c r="M84" s="313"/>
      <c r="N84" s="313"/>
      <c r="O84" s="313"/>
      <c r="P84" s="313"/>
      <c r="Q84" s="313"/>
      <c r="R84" s="313"/>
      <c r="S84" s="314"/>
    </row>
    <row r="85" spans="1:19" ht="15" customHeight="1" x14ac:dyDescent="0.25">
      <c r="A85" s="339"/>
      <c r="B85" s="340" t="s">
        <v>206</v>
      </c>
      <c r="C85" s="341"/>
      <c r="D85" s="341"/>
      <c r="E85" s="341"/>
      <c r="F85" s="342"/>
      <c r="G85" s="330">
        <f>SUM(G84,G71)</f>
        <v>725</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E1_ZB!E76</f>
        <v>zal. bez oceny</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179</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201" customHeight="1" x14ac:dyDescent="0.25">
      <c r="A98" s="420"/>
      <c r="B98" s="390" t="s">
        <v>555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39.950000000000003" customHeight="1" x14ac:dyDescent="0.25">
      <c r="A100" s="420"/>
      <c r="B100" s="390" t="s">
        <v>414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30" customHeight="1" x14ac:dyDescent="0.25">
      <c r="A102" s="420"/>
      <c r="B102" s="390"/>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O0eCstPk4yTmaUJXoV3fFATudFJ5CHQDNBkTj0iQZhABUqXX90x8UTvnm9kNc1PKRaTh1Q7fLl+fJUO8oT9M+g==" saltValue="IRfpSJ6Gqoja25bDtKzu+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71C4258A-99FB-459A-9EB3-C27D87D1E72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3" customWidth="1"/>
    <col min="12" max="12" width="9.28515625" style="5"/>
    <col min="13" max="13" width="35.7109375" style="5" customWidth="1"/>
    <col min="14" max="16384" width="9.28515625" style="5"/>
  </cols>
  <sheetData>
    <row r="1" spans="1:16" ht="33" customHeight="1" thickBot="1" x14ac:dyDescent="0.3">
      <c r="A1" s="24" t="s">
        <v>339</v>
      </c>
      <c r="B1" s="24" t="s">
        <v>340</v>
      </c>
      <c r="C1" s="24" t="s">
        <v>341</v>
      </c>
      <c r="E1" s="24" t="s">
        <v>205</v>
      </c>
      <c r="G1" s="24" t="s">
        <v>207</v>
      </c>
      <c r="I1" s="24" t="s">
        <v>229</v>
      </c>
      <c r="K1" s="24" t="s">
        <v>230</v>
      </c>
      <c r="P1" s="5" t="s">
        <v>344</v>
      </c>
    </row>
    <row r="2" spans="1:16" ht="30" customHeight="1" thickBot="1" x14ac:dyDescent="0.3">
      <c r="A2" s="17" t="s">
        <v>116</v>
      </c>
      <c r="B2" s="17" t="s">
        <v>117</v>
      </c>
      <c r="C2" s="17" t="s">
        <v>118</v>
      </c>
      <c r="E2" s="28" t="s">
        <v>124</v>
      </c>
      <c r="G2" s="12" t="s">
        <v>149</v>
      </c>
      <c r="I2" s="28" t="s">
        <v>100</v>
      </c>
      <c r="K2" s="29" t="s">
        <v>150</v>
      </c>
      <c r="M2" s="12" t="s">
        <v>149</v>
      </c>
    </row>
    <row r="3" spans="1:16" ht="79.5" thickBot="1" x14ac:dyDescent="0.3">
      <c r="A3" s="15" t="s">
        <v>253</v>
      </c>
      <c r="B3" s="14" t="s">
        <v>270</v>
      </c>
      <c r="C3" s="14" t="s">
        <v>283</v>
      </c>
      <c r="E3" s="28" t="s">
        <v>151</v>
      </c>
      <c r="G3" s="12" t="s">
        <v>152</v>
      </c>
      <c r="I3" s="28" t="s">
        <v>153</v>
      </c>
      <c r="K3" s="29" t="s">
        <v>154</v>
      </c>
      <c r="M3" s="12" t="s">
        <v>152</v>
      </c>
    </row>
    <row r="4" spans="1:16" ht="63.75" thickBot="1" x14ac:dyDescent="0.3">
      <c r="A4" s="16" t="s">
        <v>254</v>
      </c>
      <c r="B4" s="14" t="s">
        <v>271</v>
      </c>
      <c r="C4" s="14" t="s">
        <v>284</v>
      </c>
      <c r="E4" s="28" t="s">
        <v>155</v>
      </c>
      <c r="G4" s="12" t="s">
        <v>198</v>
      </c>
      <c r="I4" s="28" t="s">
        <v>156</v>
      </c>
      <c r="K4" s="29" t="s">
        <v>157</v>
      </c>
      <c r="M4" s="12" t="s">
        <v>198</v>
      </c>
    </row>
    <row r="5" spans="1:16" ht="63.75" thickBot="1" x14ac:dyDescent="0.3">
      <c r="A5" s="16" t="s">
        <v>255</v>
      </c>
      <c r="B5" s="14" t="s">
        <v>272</v>
      </c>
      <c r="C5" s="14" t="s">
        <v>285</v>
      </c>
      <c r="E5" s="31" t="s">
        <v>158</v>
      </c>
      <c r="G5" s="12" t="s">
        <v>159</v>
      </c>
      <c r="K5" s="30" t="s">
        <v>160</v>
      </c>
      <c r="M5" s="12" t="s">
        <v>159</v>
      </c>
    </row>
    <row r="6" spans="1:16" ht="48" thickBot="1" x14ac:dyDescent="0.3">
      <c r="A6" s="16" t="s">
        <v>256</v>
      </c>
      <c r="B6" s="14" t="s">
        <v>273</v>
      </c>
      <c r="C6" s="14" t="s">
        <v>286</v>
      </c>
      <c r="E6" s="31" t="s">
        <v>161</v>
      </c>
      <c r="G6" s="12" t="s">
        <v>162</v>
      </c>
      <c r="K6" s="30" t="s">
        <v>163</v>
      </c>
      <c r="M6" s="12" t="s">
        <v>162</v>
      </c>
    </row>
    <row r="7" spans="1:16" ht="63.75" thickBot="1" x14ac:dyDescent="0.3">
      <c r="A7" s="16" t="s">
        <v>257</v>
      </c>
      <c r="B7" s="14" t="s">
        <v>274</v>
      </c>
      <c r="C7" s="14" t="s">
        <v>287</v>
      </c>
      <c r="E7" s="31" t="s">
        <v>164</v>
      </c>
      <c r="G7" s="12" t="s">
        <v>165</v>
      </c>
      <c r="K7" s="30" t="s">
        <v>343</v>
      </c>
      <c r="M7" s="12" t="s">
        <v>165</v>
      </c>
    </row>
    <row r="8" spans="1:16" ht="63.75" thickBot="1" x14ac:dyDescent="0.3">
      <c r="A8" s="14" t="s">
        <v>258</v>
      </c>
      <c r="B8" s="14" t="s">
        <v>275</v>
      </c>
      <c r="C8" s="14" t="s">
        <v>288</v>
      </c>
      <c r="E8" s="31" t="s">
        <v>165</v>
      </c>
      <c r="G8" s="12" t="s">
        <v>197</v>
      </c>
      <c r="K8" s="30" t="s">
        <v>166</v>
      </c>
      <c r="M8" s="12" t="s">
        <v>197</v>
      </c>
    </row>
    <row r="9" spans="1:16" ht="63.75" thickBot="1" x14ac:dyDescent="0.3">
      <c r="A9" s="14" t="s">
        <v>259</v>
      </c>
      <c r="B9" s="14" t="s">
        <v>276</v>
      </c>
      <c r="C9" s="14" t="s">
        <v>289</v>
      </c>
      <c r="E9" s="31" t="s">
        <v>167</v>
      </c>
      <c r="G9" s="12" t="s">
        <v>342</v>
      </c>
      <c r="K9" s="29" t="s">
        <v>168</v>
      </c>
      <c r="M9" s="12" t="s">
        <v>342</v>
      </c>
    </row>
    <row r="10" spans="1:16" ht="63.75" thickBot="1" x14ac:dyDescent="0.3">
      <c r="A10" s="14" t="s">
        <v>260</v>
      </c>
      <c r="B10" s="14" t="s">
        <v>277</v>
      </c>
      <c r="C10" s="14" t="s">
        <v>290</v>
      </c>
      <c r="E10" s="31" t="s">
        <v>169</v>
      </c>
      <c r="G10" s="12" t="s">
        <v>170</v>
      </c>
      <c r="K10" s="29" t="s">
        <v>171</v>
      </c>
      <c r="M10" s="12" t="s">
        <v>170</v>
      </c>
    </row>
    <row r="11" spans="1:16" ht="63.75" thickBot="1" x14ac:dyDescent="0.3">
      <c r="A11" s="14" t="s">
        <v>261</v>
      </c>
      <c r="B11" s="14" t="s">
        <v>278</v>
      </c>
      <c r="E11" s="31" t="s">
        <v>172</v>
      </c>
      <c r="G11" s="12" t="s">
        <v>173</v>
      </c>
      <c r="K11" s="29" t="s">
        <v>174</v>
      </c>
      <c r="M11" s="12" t="s">
        <v>173</v>
      </c>
    </row>
    <row r="12" spans="1:16" ht="63.75" thickBot="1" x14ac:dyDescent="0.3">
      <c r="A12" s="14" t="s">
        <v>262</v>
      </c>
      <c r="B12" s="14" t="s">
        <v>279</v>
      </c>
      <c r="E12" s="31" t="s">
        <v>175</v>
      </c>
      <c r="G12" s="12" t="s">
        <v>176</v>
      </c>
      <c r="K12" s="29" t="s">
        <v>177</v>
      </c>
      <c r="M12" s="12" t="s">
        <v>176</v>
      </c>
    </row>
    <row r="13" spans="1:16" ht="48" thickBot="1" x14ac:dyDescent="0.3">
      <c r="A13" s="14" t="s">
        <v>263</v>
      </c>
      <c r="B13" s="14" t="s">
        <v>280</v>
      </c>
      <c r="E13" s="31" t="s">
        <v>178</v>
      </c>
      <c r="G13" s="12" t="s">
        <v>179</v>
      </c>
      <c r="K13" s="13" t="s">
        <v>345</v>
      </c>
      <c r="M13" s="12" t="s">
        <v>179</v>
      </c>
    </row>
    <row r="14" spans="1:16" ht="63.75" thickBot="1" x14ac:dyDescent="0.3">
      <c r="A14" s="14" t="s">
        <v>264</v>
      </c>
      <c r="B14" s="14" t="s">
        <v>281</v>
      </c>
      <c r="E14" s="31" t="s">
        <v>177</v>
      </c>
    </row>
    <row r="15" spans="1:16" ht="79.5" thickBot="1" x14ac:dyDescent="0.3">
      <c r="A15" s="14" t="s">
        <v>265</v>
      </c>
      <c r="B15" s="14" t="s">
        <v>282</v>
      </c>
      <c r="E15" s="31" t="s">
        <v>180</v>
      </c>
      <c r="G15" s="18"/>
      <c r="H15" s="18"/>
      <c r="I15" s="18"/>
      <c r="J15" s="18"/>
      <c r="K15" s="19"/>
      <c r="L15" s="18"/>
      <c r="M15" s="18"/>
    </row>
    <row r="16" spans="1:16" ht="48" thickBot="1" x14ac:dyDescent="0.3">
      <c r="A16" s="14" t="s">
        <v>266</v>
      </c>
      <c r="E16" s="31" t="s">
        <v>181</v>
      </c>
    </row>
    <row r="17" spans="1:5" ht="16.5" thickBot="1" x14ac:dyDescent="0.3">
      <c r="A17" s="14" t="s">
        <v>267</v>
      </c>
      <c r="E17" s="31" t="s">
        <v>182</v>
      </c>
    </row>
    <row r="18" spans="1:5" ht="63.75" thickBot="1" x14ac:dyDescent="0.3">
      <c r="A18" s="14" t="s">
        <v>268</v>
      </c>
      <c r="E18" s="31" t="s">
        <v>183</v>
      </c>
    </row>
    <row r="19" spans="1:5" ht="48" thickBot="1" x14ac:dyDescent="0.3">
      <c r="A19" s="14" t="s">
        <v>269</v>
      </c>
      <c r="E19" s="31" t="s">
        <v>184</v>
      </c>
    </row>
    <row r="20" spans="1:5" x14ac:dyDescent="0.25">
      <c r="E20" s="31" t="s">
        <v>185</v>
      </c>
    </row>
    <row r="22" spans="1:5" ht="33" customHeight="1" thickBot="1" x14ac:dyDescent="0.3">
      <c r="A22" s="24" t="s">
        <v>336</v>
      </c>
      <c r="B22" s="24" t="s">
        <v>338</v>
      </c>
      <c r="C22" s="24" t="s">
        <v>337</v>
      </c>
    </row>
    <row r="23" spans="1:5" ht="30" customHeight="1" thickBot="1" x14ac:dyDescent="0.3">
      <c r="A23" s="17" t="s">
        <v>116</v>
      </c>
      <c r="B23" s="17" t="s">
        <v>117</v>
      </c>
      <c r="C23" s="17" t="s">
        <v>118</v>
      </c>
    </row>
    <row r="24" spans="1:5" ht="79.5" thickBot="1" x14ac:dyDescent="0.3">
      <c r="A24" s="15" t="s">
        <v>208</v>
      </c>
      <c r="B24" s="14" t="s">
        <v>224</v>
      </c>
      <c r="C24" s="14" t="s">
        <v>243</v>
      </c>
    </row>
    <row r="25" spans="1:5" ht="63.75" thickBot="1" x14ac:dyDescent="0.3">
      <c r="A25" s="16" t="s">
        <v>209</v>
      </c>
      <c r="B25" s="14" t="s">
        <v>225</v>
      </c>
      <c r="C25" s="14" t="s">
        <v>244</v>
      </c>
    </row>
    <row r="26" spans="1:5" ht="95.25" thickBot="1" x14ac:dyDescent="0.3">
      <c r="A26" s="16" t="s">
        <v>210</v>
      </c>
      <c r="B26" s="14" t="s">
        <v>226</v>
      </c>
      <c r="C26" s="14" t="s">
        <v>245</v>
      </c>
    </row>
    <row r="27" spans="1:5" ht="79.5" thickBot="1" x14ac:dyDescent="0.3">
      <c r="A27" s="16" t="s">
        <v>211</v>
      </c>
      <c r="B27" s="14" t="s">
        <v>227</v>
      </c>
      <c r="C27" s="14" t="s">
        <v>246</v>
      </c>
    </row>
    <row r="28" spans="1:5" ht="79.5" thickBot="1" x14ac:dyDescent="0.3">
      <c r="A28" s="16" t="s">
        <v>212</v>
      </c>
      <c r="B28" s="14" t="s">
        <v>228</v>
      </c>
      <c r="C28" s="14" t="s">
        <v>247</v>
      </c>
    </row>
    <row r="29" spans="1:5" ht="95.25" thickBot="1" x14ac:dyDescent="0.3">
      <c r="A29" s="14" t="s">
        <v>213</v>
      </c>
      <c r="B29" s="14" t="s">
        <v>231</v>
      </c>
      <c r="C29" s="14" t="s">
        <v>248</v>
      </c>
    </row>
    <row r="30" spans="1:5" ht="79.5" thickBot="1" x14ac:dyDescent="0.3">
      <c r="A30" s="14" t="s">
        <v>214</v>
      </c>
      <c r="B30" s="14" t="s">
        <v>232</v>
      </c>
      <c r="C30" s="14" t="s">
        <v>249</v>
      </c>
    </row>
    <row r="31" spans="1:5" ht="79.5" thickBot="1" x14ac:dyDescent="0.3">
      <c r="A31" s="14" t="s">
        <v>215</v>
      </c>
      <c r="B31" s="14" t="s">
        <v>233</v>
      </c>
      <c r="C31" s="14" t="s">
        <v>250</v>
      </c>
    </row>
    <row r="32" spans="1:5" ht="79.5" thickBot="1" x14ac:dyDescent="0.3">
      <c r="A32" s="14" t="s">
        <v>216</v>
      </c>
      <c r="B32" s="14" t="s">
        <v>234</v>
      </c>
      <c r="C32" s="14" t="s">
        <v>251</v>
      </c>
    </row>
    <row r="33" spans="1:3" ht="79.5" thickBot="1" x14ac:dyDescent="0.3">
      <c r="A33" s="14" t="s">
        <v>217</v>
      </c>
      <c r="B33" s="14" t="s">
        <v>235</v>
      </c>
      <c r="C33" s="14" t="s">
        <v>252</v>
      </c>
    </row>
    <row r="34" spans="1:3" ht="63.75" thickBot="1" x14ac:dyDescent="0.3">
      <c r="A34" s="14" t="s">
        <v>218</v>
      </c>
      <c r="B34" s="14" t="s">
        <v>236</v>
      </c>
    </row>
    <row r="35" spans="1:3" ht="79.5" thickBot="1" x14ac:dyDescent="0.3">
      <c r="A35" s="14" t="s">
        <v>219</v>
      </c>
      <c r="B35" s="14" t="s">
        <v>237</v>
      </c>
    </row>
    <row r="36" spans="1:3" ht="63.75" thickBot="1" x14ac:dyDescent="0.3">
      <c r="A36" s="14" t="s">
        <v>220</v>
      </c>
      <c r="B36" s="14" t="s">
        <v>238</v>
      </c>
    </row>
    <row r="37" spans="1:3" ht="63.75" thickBot="1" x14ac:dyDescent="0.3">
      <c r="A37" s="14" t="s">
        <v>221</v>
      </c>
      <c r="B37" s="14" t="s">
        <v>239</v>
      </c>
    </row>
    <row r="38" spans="1:3" ht="79.5" thickBot="1" x14ac:dyDescent="0.3">
      <c r="A38" s="14" t="s">
        <v>222</v>
      </c>
      <c r="B38" s="14" t="s">
        <v>240</v>
      </c>
    </row>
    <row r="39" spans="1:3" ht="79.5" thickBot="1" x14ac:dyDescent="0.3">
      <c r="A39" s="14" t="s">
        <v>223</v>
      </c>
      <c r="B39" s="14" t="s">
        <v>241</v>
      </c>
    </row>
    <row r="40" spans="1:3" ht="48" thickBot="1" x14ac:dyDescent="0.3">
      <c r="B40" s="14" t="s">
        <v>242</v>
      </c>
    </row>
    <row r="42" spans="1:3" ht="33" customHeight="1" thickBot="1" x14ac:dyDescent="0.3">
      <c r="A42" s="24" t="s">
        <v>333</v>
      </c>
      <c r="B42" s="24" t="s">
        <v>334</v>
      </c>
      <c r="C42" s="24" t="s">
        <v>335</v>
      </c>
    </row>
    <row r="43" spans="1:3" ht="30" customHeight="1" thickBot="1" x14ac:dyDescent="0.3">
      <c r="A43" s="17" t="s">
        <v>116</v>
      </c>
      <c r="B43" s="17" t="s">
        <v>117</v>
      </c>
      <c r="C43" s="17" t="s">
        <v>118</v>
      </c>
    </row>
    <row r="44" spans="1:3" ht="79.5" thickBot="1" x14ac:dyDescent="0.3">
      <c r="A44" s="15" t="s">
        <v>295</v>
      </c>
      <c r="B44" s="14" t="s">
        <v>308</v>
      </c>
      <c r="C44" s="14" t="s">
        <v>322</v>
      </c>
    </row>
    <row r="45" spans="1:3" ht="79.5" thickBot="1" x14ac:dyDescent="0.3">
      <c r="A45" s="15" t="s">
        <v>296</v>
      </c>
      <c r="B45" s="14" t="s">
        <v>309</v>
      </c>
      <c r="C45" s="14" t="s">
        <v>323</v>
      </c>
    </row>
    <row r="46" spans="1:3" ht="95.25" thickBot="1" x14ac:dyDescent="0.3">
      <c r="A46" s="15" t="s">
        <v>297</v>
      </c>
      <c r="B46" s="14" t="s">
        <v>310</v>
      </c>
      <c r="C46" s="14" t="s">
        <v>324</v>
      </c>
    </row>
    <row r="47" spans="1:3" ht="79.5" thickBot="1" x14ac:dyDescent="0.3">
      <c r="A47" s="15" t="s">
        <v>298</v>
      </c>
      <c r="B47" s="14" t="s">
        <v>311</v>
      </c>
      <c r="C47" s="14" t="s">
        <v>325</v>
      </c>
    </row>
    <row r="48" spans="1:3" ht="79.5" thickBot="1" x14ac:dyDescent="0.3">
      <c r="A48" s="15" t="s">
        <v>299</v>
      </c>
      <c r="B48" s="14" t="s">
        <v>312</v>
      </c>
      <c r="C48" s="14" t="s">
        <v>326</v>
      </c>
    </row>
    <row r="49" spans="1:3" ht="60.75" thickBot="1" x14ac:dyDescent="0.3">
      <c r="A49" s="15" t="s">
        <v>300</v>
      </c>
      <c r="B49" s="14" t="s">
        <v>313</v>
      </c>
      <c r="C49" s="14" t="s">
        <v>327</v>
      </c>
    </row>
    <row r="50" spans="1:3" ht="63.75" thickBot="1" x14ac:dyDescent="0.3">
      <c r="A50" s="15" t="s">
        <v>301</v>
      </c>
      <c r="B50" s="14" t="s">
        <v>314</v>
      </c>
      <c r="C50" s="14" t="s">
        <v>328</v>
      </c>
    </row>
    <row r="51" spans="1:3" ht="63.75" thickBot="1" x14ac:dyDescent="0.3">
      <c r="A51" s="15" t="s">
        <v>302</v>
      </c>
      <c r="B51" s="14" t="s">
        <v>315</v>
      </c>
      <c r="C51" s="14" t="s">
        <v>329</v>
      </c>
    </row>
    <row r="52" spans="1:3" ht="63.75" thickBot="1" x14ac:dyDescent="0.3">
      <c r="A52" s="15" t="s">
        <v>303</v>
      </c>
      <c r="B52" s="14" t="s">
        <v>316</v>
      </c>
      <c r="C52" s="14" t="s">
        <v>330</v>
      </c>
    </row>
    <row r="53" spans="1:3" ht="79.5" thickBot="1" x14ac:dyDescent="0.3">
      <c r="A53" s="15" t="s">
        <v>304</v>
      </c>
      <c r="B53" s="14" t="s">
        <v>317</v>
      </c>
      <c r="C53" s="14" t="s">
        <v>331</v>
      </c>
    </row>
    <row r="54" spans="1:3" ht="63.75" thickBot="1" x14ac:dyDescent="0.3">
      <c r="A54" s="15" t="s">
        <v>305</v>
      </c>
      <c r="B54" s="14" t="s">
        <v>318</v>
      </c>
      <c r="C54" s="14" t="s">
        <v>332</v>
      </c>
    </row>
    <row r="55" spans="1:3" ht="63.75" thickBot="1" x14ac:dyDescent="0.3">
      <c r="A55" s="15" t="s">
        <v>306</v>
      </c>
      <c r="B55" s="14" t="s">
        <v>319</v>
      </c>
    </row>
    <row r="56" spans="1:3" ht="63.75" thickBot="1" x14ac:dyDescent="0.3">
      <c r="A56" s="15" t="s">
        <v>307</v>
      </c>
      <c r="B56" s="14" t="s">
        <v>320</v>
      </c>
    </row>
    <row r="57" spans="1:3" ht="48" thickBot="1" x14ac:dyDescent="0.3">
      <c r="B57" s="14" t="s">
        <v>321</v>
      </c>
    </row>
  </sheetData>
  <sheetProtection algorithmName="SHA-512" hashValue="2rIUiPkLhSKRYvqKCq8jTM8QwC/D8Uax05i4cQ+qBAUBgfnjIrlJ4eccMRvcJKnatG5UfjrQIcVA4NRgfm4Bjw==" saltValue="SumTdqgktR+F0mRqIfkPeA=="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E1_ZB!B10</f>
        <v>Moduł E1/1</v>
      </c>
      <c r="B3" s="374"/>
      <c r="C3" s="374"/>
      <c r="D3" s="378" t="str">
        <f>E1_ZB!C10</f>
        <v>Biznes w działaniu</v>
      </c>
      <c r="E3" s="379"/>
      <c r="F3" s="379"/>
      <c r="G3" s="379"/>
      <c r="H3" s="379"/>
      <c r="I3" s="380"/>
      <c r="J3" s="3"/>
      <c r="K3" s="3"/>
      <c r="L3" s="4"/>
      <c r="M3" s="4"/>
      <c r="N3" s="4"/>
      <c r="O3" s="4"/>
      <c r="P3" s="4"/>
      <c r="Q3" s="4"/>
      <c r="R3" s="4"/>
    </row>
    <row r="4" spans="1:19" ht="18.75" thickBot="1" x14ac:dyDescent="0.3">
      <c r="A4" s="437" t="s">
        <v>110</v>
      </c>
      <c r="B4" s="437"/>
      <c r="C4" s="437"/>
      <c r="D4" s="375" t="str">
        <f>E1_ZB!B15</f>
        <v>Kurs 1.5.</v>
      </c>
      <c r="E4" s="376"/>
      <c r="F4" s="376"/>
      <c r="G4" s="376"/>
      <c r="H4" s="376"/>
      <c r="I4" s="377"/>
      <c r="J4" s="3"/>
      <c r="K4" s="3"/>
      <c r="L4" s="4"/>
      <c r="M4" s="4"/>
      <c r="N4" s="4"/>
      <c r="O4" s="4"/>
      <c r="P4" s="4"/>
      <c r="Q4" s="4"/>
      <c r="R4" s="4"/>
    </row>
    <row r="5" spans="1:19" ht="23.25" thickBot="1" x14ac:dyDescent="0.3">
      <c r="A5" s="438" t="s">
        <v>111</v>
      </c>
      <c r="B5" s="438"/>
      <c r="C5" s="438"/>
      <c r="D5" s="439" t="str">
        <f>E1_ZB!C15</f>
        <v>Prawo w biznesie</v>
      </c>
      <c r="E5" s="439"/>
      <c r="F5" s="439"/>
      <c r="G5" s="439"/>
      <c r="H5" s="439"/>
      <c r="I5" s="439"/>
      <c r="J5" s="439"/>
      <c r="K5" s="439"/>
      <c r="L5" s="440" t="s">
        <v>94</v>
      </c>
      <c r="M5" s="440"/>
      <c r="N5" s="44">
        <f>E1_ZB!D15</f>
        <v>4</v>
      </c>
      <c r="O5" s="440" t="s">
        <v>95</v>
      </c>
      <c r="P5" s="440"/>
      <c r="Q5" s="441" t="str">
        <f>E1_ZB!F10</f>
        <v>prof. A. Zelek</v>
      </c>
      <c r="R5" s="441"/>
      <c r="S5" s="441"/>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(1)'!G6</f>
        <v>I</v>
      </c>
      <c r="H7" s="184" t="s">
        <v>99</v>
      </c>
      <c r="I7" s="40">
        <f>'M (1)'!I6</f>
        <v>1</v>
      </c>
      <c r="J7" s="289" t="s">
        <v>384</v>
      </c>
      <c r="K7" s="290"/>
      <c r="L7" s="382" t="s">
        <v>100</v>
      </c>
      <c r="M7" s="383"/>
      <c r="N7" s="7" t="s">
        <v>101</v>
      </c>
      <c r="O7" s="449" t="s">
        <v>102</v>
      </c>
      <c r="P7" s="449"/>
      <c r="Q7" s="450" t="s">
        <v>103</v>
      </c>
      <c r="R7" s="450"/>
      <c r="S7" s="45">
        <f>E1_ZB!G15</f>
        <v>14</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52"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56"/>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7"/>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894</v>
      </c>
      <c r="C14" s="388"/>
      <c r="D14" s="388"/>
      <c r="E14" s="388"/>
      <c r="F14" s="388"/>
      <c r="G14" s="388"/>
      <c r="H14" s="388"/>
      <c r="I14" s="388"/>
      <c r="J14" s="388"/>
      <c r="K14" s="388"/>
      <c r="L14" s="388"/>
      <c r="M14" s="389"/>
      <c r="N14" s="355" t="s">
        <v>296</v>
      </c>
      <c r="O14" s="356"/>
      <c r="P14" s="356"/>
      <c r="Q14" s="356"/>
      <c r="R14" s="356"/>
      <c r="S14" s="357"/>
    </row>
    <row r="15" spans="1:19" ht="15" customHeight="1" x14ac:dyDescent="0.25">
      <c r="A15" s="339"/>
      <c r="B15" s="318"/>
      <c r="C15" s="477"/>
      <c r="D15" s="477"/>
      <c r="E15" s="477"/>
      <c r="F15" s="477"/>
      <c r="G15" s="477"/>
      <c r="H15" s="477"/>
      <c r="I15" s="477"/>
      <c r="J15" s="477"/>
      <c r="K15" s="477"/>
      <c r="L15" s="477"/>
      <c r="M15" s="320"/>
      <c r="N15" s="352" t="s">
        <v>304</v>
      </c>
      <c r="O15" s="353"/>
      <c r="P15" s="353"/>
      <c r="Q15" s="353"/>
      <c r="R15" s="353"/>
      <c r="S15" s="354"/>
    </row>
    <row r="16" spans="1:19" ht="15" customHeight="1" x14ac:dyDescent="0.25">
      <c r="A16" s="339"/>
      <c r="B16" s="318"/>
      <c r="C16" s="477"/>
      <c r="D16" s="477"/>
      <c r="E16" s="477"/>
      <c r="F16" s="477"/>
      <c r="G16" s="477"/>
      <c r="H16" s="477"/>
      <c r="I16" s="477"/>
      <c r="J16" s="477"/>
      <c r="K16" s="477"/>
      <c r="L16" s="477"/>
      <c r="M16" s="320"/>
      <c r="N16" s="352"/>
      <c r="O16" s="353"/>
      <c r="P16" s="353"/>
      <c r="Q16" s="353"/>
      <c r="R16" s="353"/>
      <c r="S16" s="354"/>
    </row>
    <row r="17" spans="1:19" ht="15" customHeight="1" x14ac:dyDescent="0.25">
      <c r="A17" s="339"/>
      <c r="B17" s="318"/>
      <c r="C17" s="477"/>
      <c r="D17" s="477"/>
      <c r="E17" s="477"/>
      <c r="F17" s="477"/>
      <c r="G17" s="477"/>
      <c r="H17" s="477"/>
      <c r="I17" s="477"/>
      <c r="J17" s="477"/>
      <c r="K17" s="477"/>
      <c r="L17" s="477"/>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895</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477"/>
      <c r="D20" s="477"/>
      <c r="E20" s="477"/>
      <c r="F20" s="477"/>
      <c r="G20" s="477"/>
      <c r="H20" s="477"/>
      <c r="I20" s="477"/>
      <c r="J20" s="477"/>
      <c r="K20" s="477"/>
      <c r="L20" s="477"/>
      <c r="M20" s="320"/>
      <c r="N20" s="352" t="s">
        <v>304</v>
      </c>
      <c r="O20" s="353"/>
      <c r="P20" s="353"/>
      <c r="Q20" s="353"/>
      <c r="R20" s="353"/>
      <c r="S20" s="354"/>
    </row>
    <row r="21" spans="1:19" ht="15" customHeight="1" x14ac:dyDescent="0.25">
      <c r="A21" s="339"/>
      <c r="B21" s="318"/>
      <c r="C21" s="477"/>
      <c r="D21" s="477"/>
      <c r="E21" s="477"/>
      <c r="F21" s="477"/>
      <c r="G21" s="477"/>
      <c r="H21" s="477"/>
      <c r="I21" s="477"/>
      <c r="J21" s="477"/>
      <c r="K21" s="477"/>
      <c r="L21" s="477"/>
      <c r="M21" s="320"/>
      <c r="N21" s="352"/>
      <c r="O21" s="353"/>
      <c r="P21" s="353"/>
      <c r="Q21" s="353"/>
      <c r="R21" s="353"/>
      <c r="S21" s="354"/>
    </row>
    <row r="22" spans="1:19" ht="15" customHeight="1" x14ac:dyDescent="0.25">
      <c r="A22" s="339"/>
      <c r="B22" s="318"/>
      <c r="C22" s="477"/>
      <c r="D22" s="477"/>
      <c r="E22" s="477"/>
      <c r="F22" s="477"/>
      <c r="G22" s="477"/>
      <c r="H22" s="477"/>
      <c r="I22" s="477"/>
      <c r="J22" s="477"/>
      <c r="K22" s="477"/>
      <c r="L22" s="477"/>
      <c r="M22" s="320"/>
      <c r="N22" s="352"/>
      <c r="O22" s="353"/>
      <c r="P22" s="353"/>
      <c r="Q22" s="353"/>
      <c r="R22" s="353"/>
      <c r="S22" s="354"/>
    </row>
    <row r="23" spans="1:19" ht="15" customHeight="1" x14ac:dyDescent="0.25">
      <c r="A23" s="339"/>
      <c r="B23" s="384"/>
      <c r="C23" s="385"/>
      <c r="D23" s="385"/>
      <c r="E23" s="385"/>
      <c r="F23" s="385"/>
      <c r="G23" s="385"/>
      <c r="H23" s="385"/>
      <c r="I23" s="385"/>
      <c r="J23" s="385"/>
      <c r="K23" s="385"/>
      <c r="L23" s="385"/>
      <c r="M23" s="386"/>
      <c r="N23" s="358"/>
      <c r="O23" s="359"/>
      <c r="P23" s="359"/>
      <c r="Q23" s="359"/>
      <c r="R23" s="359"/>
      <c r="S23" s="360"/>
    </row>
    <row r="24" spans="1:19" ht="15" customHeight="1" x14ac:dyDescent="0.25">
      <c r="A24" s="339"/>
      <c r="B24" s="315" t="s">
        <v>896</v>
      </c>
      <c r="C24" s="316"/>
      <c r="D24" s="316"/>
      <c r="E24" s="316"/>
      <c r="F24" s="316"/>
      <c r="G24" s="316"/>
      <c r="H24" s="316"/>
      <c r="I24" s="316"/>
      <c r="J24" s="316"/>
      <c r="K24" s="316"/>
      <c r="L24" s="316"/>
      <c r="M24" s="317"/>
      <c r="N24" s="349" t="s">
        <v>296</v>
      </c>
      <c r="O24" s="350"/>
      <c r="P24" s="350"/>
      <c r="Q24" s="350"/>
      <c r="R24" s="350"/>
      <c r="S24" s="351"/>
    </row>
    <row r="25" spans="1:19" ht="15" customHeight="1" x14ac:dyDescent="0.25">
      <c r="A25" s="339"/>
      <c r="B25" s="318"/>
      <c r="C25" s="477"/>
      <c r="D25" s="477"/>
      <c r="E25" s="477"/>
      <c r="F25" s="477"/>
      <c r="G25" s="477"/>
      <c r="H25" s="477"/>
      <c r="I25" s="477"/>
      <c r="J25" s="477"/>
      <c r="K25" s="477"/>
      <c r="L25" s="477"/>
      <c r="M25" s="320"/>
      <c r="N25" s="352" t="s">
        <v>304</v>
      </c>
      <c r="O25" s="353"/>
      <c r="P25" s="353"/>
      <c r="Q25" s="353"/>
      <c r="R25" s="353"/>
      <c r="S25" s="354"/>
    </row>
    <row r="26" spans="1:19" ht="15" customHeight="1" x14ac:dyDescent="0.25">
      <c r="A26" s="339"/>
      <c r="B26" s="318"/>
      <c r="C26" s="477"/>
      <c r="D26" s="477"/>
      <c r="E26" s="477"/>
      <c r="F26" s="477"/>
      <c r="G26" s="477"/>
      <c r="H26" s="477"/>
      <c r="I26" s="477"/>
      <c r="J26" s="477"/>
      <c r="K26" s="477"/>
      <c r="L26" s="477"/>
      <c r="M26" s="320"/>
      <c r="N26" s="352"/>
      <c r="O26" s="353"/>
      <c r="P26" s="353"/>
      <c r="Q26" s="353"/>
      <c r="R26" s="353"/>
      <c r="S26" s="354"/>
    </row>
    <row r="27" spans="1:19" ht="15" customHeight="1" x14ac:dyDescent="0.25">
      <c r="A27" s="339"/>
      <c r="B27" s="318"/>
      <c r="C27" s="477"/>
      <c r="D27" s="477"/>
      <c r="E27" s="477"/>
      <c r="F27" s="477"/>
      <c r="G27" s="477"/>
      <c r="H27" s="477"/>
      <c r="I27" s="477"/>
      <c r="J27" s="477"/>
      <c r="K27" s="477"/>
      <c r="L27" s="477"/>
      <c r="M27" s="320"/>
      <c r="N27" s="352"/>
      <c r="O27" s="353"/>
      <c r="P27" s="353"/>
      <c r="Q27" s="353"/>
      <c r="R27" s="353"/>
      <c r="S27" s="354"/>
    </row>
    <row r="28" spans="1:19" ht="15"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customHeight="1" x14ac:dyDescent="0.25">
      <c r="A29" s="339"/>
      <c r="B29" s="315" t="s">
        <v>897</v>
      </c>
      <c r="C29" s="316"/>
      <c r="D29" s="316"/>
      <c r="E29" s="316"/>
      <c r="F29" s="316"/>
      <c r="G29" s="316"/>
      <c r="H29" s="316"/>
      <c r="I29" s="316"/>
      <c r="J29" s="316"/>
      <c r="K29" s="316"/>
      <c r="L29" s="316"/>
      <c r="M29" s="317"/>
      <c r="N29" s="349" t="s">
        <v>296</v>
      </c>
      <c r="O29" s="350"/>
      <c r="P29" s="350"/>
      <c r="Q29" s="350"/>
      <c r="R29" s="350"/>
      <c r="S29" s="351"/>
    </row>
    <row r="30" spans="1:19" ht="15" customHeight="1" x14ac:dyDescent="0.25">
      <c r="A30" s="339"/>
      <c r="B30" s="318"/>
      <c r="C30" s="477"/>
      <c r="D30" s="477"/>
      <c r="E30" s="477"/>
      <c r="F30" s="477"/>
      <c r="G30" s="477"/>
      <c r="H30" s="477"/>
      <c r="I30" s="477"/>
      <c r="J30" s="477"/>
      <c r="K30" s="477"/>
      <c r="L30" s="477"/>
      <c r="M30" s="320"/>
      <c r="N30" s="352" t="s">
        <v>304</v>
      </c>
      <c r="O30" s="353"/>
      <c r="P30" s="353"/>
      <c r="Q30" s="353"/>
      <c r="R30" s="353"/>
      <c r="S30" s="354"/>
    </row>
    <row r="31" spans="1:19" ht="15" customHeight="1" x14ac:dyDescent="0.25">
      <c r="A31" s="339"/>
      <c r="B31" s="318"/>
      <c r="C31" s="477"/>
      <c r="D31" s="477"/>
      <c r="E31" s="477"/>
      <c r="F31" s="477"/>
      <c r="G31" s="477"/>
      <c r="H31" s="477"/>
      <c r="I31" s="477"/>
      <c r="J31" s="477"/>
      <c r="K31" s="477"/>
      <c r="L31" s="477"/>
      <c r="M31" s="320"/>
      <c r="N31" s="352"/>
      <c r="O31" s="353"/>
      <c r="P31" s="353"/>
      <c r="Q31" s="353"/>
      <c r="R31" s="353"/>
      <c r="S31" s="354"/>
    </row>
    <row r="32" spans="1:19" ht="15" customHeight="1" x14ac:dyDescent="0.25">
      <c r="A32" s="339"/>
      <c r="B32" s="318"/>
      <c r="C32" s="477"/>
      <c r="D32" s="477"/>
      <c r="E32" s="477"/>
      <c r="F32" s="477"/>
      <c r="G32" s="477"/>
      <c r="H32" s="477"/>
      <c r="I32" s="477"/>
      <c r="J32" s="477"/>
      <c r="K32" s="477"/>
      <c r="L32" s="477"/>
      <c r="M32" s="320"/>
      <c r="N32" s="352"/>
      <c r="O32" s="353"/>
      <c r="P32" s="353"/>
      <c r="Q32" s="353"/>
      <c r="R32" s="353"/>
      <c r="S32" s="354"/>
    </row>
    <row r="33" spans="1:19" ht="15"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898</v>
      </c>
      <c r="C34" s="388"/>
      <c r="D34" s="388"/>
      <c r="E34" s="388"/>
      <c r="F34" s="388"/>
      <c r="G34" s="388"/>
      <c r="H34" s="388"/>
      <c r="I34" s="388"/>
      <c r="J34" s="388"/>
      <c r="K34" s="388"/>
      <c r="L34" s="388"/>
      <c r="M34" s="389"/>
      <c r="N34" s="355" t="s">
        <v>314</v>
      </c>
      <c r="O34" s="356"/>
      <c r="P34" s="356"/>
      <c r="Q34" s="356"/>
      <c r="R34" s="356"/>
      <c r="S34" s="357"/>
    </row>
    <row r="35" spans="1:19" ht="15" customHeight="1" x14ac:dyDescent="0.25">
      <c r="A35" s="445"/>
      <c r="B35" s="318"/>
      <c r="C35" s="477"/>
      <c r="D35" s="477"/>
      <c r="E35" s="477"/>
      <c r="F35" s="477"/>
      <c r="G35" s="477"/>
      <c r="H35" s="477"/>
      <c r="I35" s="477"/>
      <c r="J35" s="477"/>
      <c r="K35" s="477"/>
      <c r="L35" s="477"/>
      <c r="M35" s="320"/>
      <c r="N35" s="352" t="s">
        <v>319</v>
      </c>
      <c r="O35" s="353"/>
      <c r="P35" s="353"/>
      <c r="Q35" s="353"/>
      <c r="R35" s="353"/>
      <c r="S35" s="354"/>
    </row>
    <row r="36" spans="1:19" ht="15" customHeight="1" x14ac:dyDescent="0.25">
      <c r="A36" s="445"/>
      <c r="B36" s="318"/>
      <c r="C36" s="477"/>
      <c r="D36" s="477"/>
      <c r="E36" s="477"/>
      <c r="F36" s="477"/>
      <c r="G36" s="477"/>
      <c r="H36" s="477"/>
      <c r="I36" s="477"/>
      <c r="J36" s="477"/>
      <c r="K36" s="477"/>
      <c r="L36" s="477"/>
      <c r="M36" s="320"/>
      <c r="N36" s="352"/>
      <c r="O36" s="353"/>
      <c r="P36" s="353"/>
      <c r="Q36" s="353"/>
      <c r="R36" s="353"/>
      <c r="S36" s="354"/>
    </row>
    <row r="37" spans="1:19" ht="15" customHeight="1" x14ac:dyDescent="0.25">
      <c r="A37" s="445"/>
      <c r="B37" s="318"/>
      <c r="C37" s="477"/>
      <c r="D37" s="477"/>
      <c r="E37" s="477"/>
      <c r="F37" s="477"/>
      <c r="G37" s="477"/>
      <c r="H37" s="477"/>
      <c r="I37" s="477"/>
      <c r="J37" s="477"/>
      <c r="K37" s="477"/>
      <c r="L37" s="477"/>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537"/>
      <c r="O38" s="538"/>
      <c r="P38" s="538"/>
      <c r="Q38" s="538"/>
      <c r="R38" s="538"/>
      <c r="S38" s="539"/>
    </row>
    <row r="39" spans="1:19" ht="15" customHeight="1" x14ac:dyDescent="0.25">
      <c r="A39" s="445"/>
      <c r="B39" s="315" t="s">
        <v>899</v>
      </c>
      <c r="C39" s="316"/>
      <c r="D39" s="316"/>
      <c r="E39" s="316"/>
      <c r="F39" s="316"/>
      <c r="G39" s="316"/>
      <c r="H39" s="316"/>
      <c r="I39" s="316"/>
      <c r="J39" s="316"/>
      <c r="K39" s="316"/>
      <c r="L39" s="316"/>
      <c r="M39" s="317"/>
      <c r="N39" s="349" t="s">
        <v>314</v>
      </c>
      <c r="O39" s="350"/>
      <c r="P39" s="350"/>
      <c r="Q39" s="350"/>
      <c r="R39" s="350"/>
      <c r="S39" s="351"/>
    </row>
    <row r="40" spans="1:19" ht="15" customHeight="1" x14ac:dyDescent="0.25">
      <c r="A40" s="445"/>
      <c r="B40" s="318"/>
      <c r="C40" s="477"/>
      <c r="D40" s="477"/>
      <c r="E40" s="477"/>
      <c r="F40" s="477"/>
      <c r="G40" s="477"/>
      <c r="H40" s="477"/>
      <c r="I40" s="477"/>
      <c r="J40" s="477"/>
      <c r="K40" s="477"/>
      <c r="L40" s="477"/>
      <c r="M40" s="320"/>
      <c r="N40" s="352" t="s">
        <v>319</v>
      </c>
      <c r="O40" s="353"/>
      <c r="P40" s="353"/>
      <c r="Q40" s="353"/>
      <c r="R40" s="353"/>
      <c r="S40" s="354"/>
    </row>
    <row r="41" spans="1:19" ht="15" customHeight="1" x14ac:dyDescent="0.25">
      <c r="A41" s="445"/>
      <c r="B41" s="318"/>
      <c r="C41" s="477"/>
      <c r="D41" s="477"/>
      <c r="E41" s="477"/>
      <c r="F41" s="477"/>
      <c r="G41" s="477"/>
      <c r="H41" s="477"/>
      <c r="I41" s="477"/>
      <c r="J41" s="477"/>
      <c r="K41" s="477"/>
      <c r="L41" s="477"/>
      <c r="M41" s="320"/>
      <c r="N41" s="352"/>
      <c r="O41" s="353"/>
      <c r="P41" s="353"/>
      <c r="Q41" s="353"/>
      <c r="R41" s="353"/>
      <c r="S41" s="354"/>
    </row>
    <row r="42" spans="1:19" ht="15" customHeight="1" x14ac:dyDescent="0.25">
      <c r="A42" s="445"/>
      <c r="B42" s="318"/>
      <c r="C42" s="477"/>
      <c r="D42" s="477"/>
      <c r="E42" s="477"/>
      <c r="F42" s="477"/>
      <c r="G42" s="477"/>
      <c r="H42" s="477"/>
      <c r="I42" s="477"/>
      <c r="J42" s="477"/>
      <c r="K42" s="477"/>
      <c r="L42" s="477"/>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900</v>
      </c>
      <c r="C44" s="316"/>
      <c r="D44" s="316"/>
      <c r="E44" s="316"/>
      <c r="F44" s="316"/>
      <c r="G44" s="316"/>
      <c r="H44" s="316"/>
      <c r="I44" s="316"/>
      <c r="J44" s="316"/>
      <c r="K44" s="316"/>
      <c r="L44" s="316"/>
      <c r="M44" s="317"/>
      <c r="N44" s="349" t="s">
        <v>314</v>
      </c>
      <c r="O44" s="350"/>
      <c r="P44" s="350"/>
      <c r="Q44" s="350"/>
      <c r="R44" s="350"/>
      <c r="S44" s="351"/>
    </row>
    <row r="45" spans="1:19" ht="15" customHeight="1" x14ac:dyDescent="0.25">
      <c r="A45" s="445"/>
      <c r="B45" s="318"/>
      <c r="C45" s="477"/>
      <c r="D45" s="477"/>
      <c r="E45" s="477"/>
      <c r="F45" s="477"/>
      <c r="G45" s="477"/>
      <c r="H45" s="477"/>
      <c r="I45" s="477"/>
      <c r="J45" s="477"/>
      <c r="K45" s="477"/>
      <c r="L45" s="477"/>
      <c r="M45" s="320"/>
      <c r="N45" s="352" t="s">
        <v>319</v>
      </c>
      <c r="O45" s="353"/>
      <c r="P45" s="353"/>
      <c r="Q45" s="353"/>
      <c r="R45" s="353"/>
      <c r="S45" s="354"/>
    </row>
    <row r="46" spans="1:19" ht="15" customHeight="1" x14ac:dyDescent="0.25">
      <c r="A46" s="445"/>
      <c r="B46" s="318"/>
      <c r="C46" s="477"/>
      <c r="D46" s="477"/>
      <c r="E46" s="477"/>
      <c r="F46" s="477"/>
      <c r="G46" s="477"/>
      <c r="H46" s="477"/>
      <c r="I46" s="477"/>
      <c r="J46" s="477"/>
      <c r="K46" s="477"/>
      <c r="L46" s="477"/>
      <c r="M46" s="320"/>
      <c r="N46" s="352"/>
      <c r="O46" s="353"/>
      <c r="P46" s="353"/>
      <c r="Q46" s="353"/>
      <c r="R46" s="353"/>
      <c r="S46" s="354"/>
    </row>
    <row r="47" spans="1:19" ht="15" customHeight="1" x14ac:dyDescent="0.25">
      <c r="A47" s="445"/>
      <c r="B47" s="318"/>
      <c r="C47" s="477"/>
      <c r="D47" s="477"/>
      <c r="E47" s="477"/>
      <c r="F47" s="477"/>
      <c r="G47" s="477"/>
      <c r="H47" s="477"/>
      <c r="I47" s="477"/>
      <c r="J47" s="477"/>
      <c r="K47" s="477"/>
      <c r="L47" s="477"/>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477"/>
      <c r="D50" s="477"/>
      <c r="E50" s="477"/>
      <c r="F50" s="477"/>
      <c r="G50" s="477"/>
      <c r="H50" s="477"/>
      <c r="I50" s="477"/>
      <c r="J50" s="477"/>
      <c r="K50" s="477"/>
      <c r="L50" s="477"/>
      <c r="M50" s="320"/>
      <c r="N50" s="352"/>
      <c r="O50" s="353"/>
      <c r="P50" s="353"/>
      <c r="Q50" s="353"/>
      <c r="R50" s="353"/>
      <c r="S50" s="354"/>
    </row>
    <row r="51" spans="1:19" ht="15" hidden="1" customHeight="1" x14ac:dyDescent="0.25">
      <c r="A51" s="445"/>
      <c r="B51" s="318"/>
      <c r="C51" s="477"/>
      <c r="D51" s="477"/>
      <c r="E51" s="477"/>
      <c r="F51" s="477"/>
      <c r="G51" s="477"/>
      <c r="H51" s="477"/>
      <c r="I51" s="477"/>
      <c r="J51" s="477"/>
      <c r="K51" s="477"/>
      <c r="L51" s="477"/>
      <c r="M51" s="320"/>
      <c r="N51" s="352"/>
      <c r="O51" s="353"/>
      <c r="P51" s="353"/>
      <c r="Q51" s="353"/>
      <c r="R51" s="353"/>
      <c r="S51" s="354"/>
    </row>
    <row r="52" spans="1:19" ht="15" hidden="1" customHeight="1" x14ac:dyDescent="0.25">
      <c r="A52" s="445"/>
      <c r="B52" s="318"/>
      <c r="C52" s="477"/>
      <c r="D52" s="477"/>
      <c r="E52" s="477"/>
      <c r="F52" s="477"/>
      <c r="G52" s="477"/>
      <c r="H52" s="477"/>
      <c r="I52" s="477"/>
      <c r="J52" s="477"/>
      <c r="K52" s="477"/>
      <c r="L52" s="477"/>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901</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477"/>
      <c r="D55" s="477"/>
      <c r="E55" s="477"/>
      <c r="F55" s="477"/>
      <c r="G55" s="477"/>
      <c r="H55" s="477"/>
      <c r="I55" s="477"/>
      <c r="J55" s="477"/>
      <c r="K55" s="477"/>
      <c r="L55" s="477"/>
      <c r="M55" s="320"/>
      <c r="N55" s="352" t="s">
        <v>328</v>
      </c>
      <c r="O55" s="353"/>
      <c r="P55" s="353"/>
      <c r="Q55" s="353"/>
      <c r="R55" s="353"/>
      <c r="S55" s="354"/>
    </row>
    <row r="56" spans="1:19" ht="15" customHeight="1" x14ac:dyDescent="0.25">
      <c r="A56" s="339"/>
      <c r="B56" s="318"/>
      <c r="C56" s="477"/>
      <c r="D56" s="477"/>
      <c r="E56" s="477"/>
      <c r="F56" s="477"/>
      <c r="G56" s="477"/>
      <c r="H56" s="477"/>
      <c r="I56" s="477"/>
      <c r="J56" s="477"/>
      <c r="K56" s="477"/>
      <c r="L56" s="477"/>
      <c r="M56" s="320"/>
      <c r="N56" s="352" t="s">
        <v>332</v>
      </c>
      <c r="O56" s="353"/>
      <c r="P56" s="353"/>
      <c r="Q56" s="353"/>
      <c r="R56" s="353"/>
      <c r="S56" s="354"/>
    </row>
    <row r="57" spans="1:19" ht="15" customHeight="1" x14ac:dyDescent="0.25">
      <c r="A57" s="339"/>
      <c r="B57" s="318"/>
      <c r="C57" s="477"/>
      <c r="D57" s="477"/>
      <c r="E57" s="477"/>
      <c r="F57" s="477"/>
      <c r="G57" s="477"/>
      <c r="H57" s="477"/>
      <c r="I57" s="477"/>
      <c r="J57" s="477"/>
      <c r="K57" s="477"/>
      <c r="L57" s="477"/>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477"/>
      <c r="D60" s="477"/>
      <c r="E60" s="477"/>
      <c r="F60" s="477"/>
      <c r="G60" s="477"/>
      <c r="H60" s="477"/>
      <c r="I60" s="477"/>
      <c r="J60" s="477"/>
      <c r="K60" s="477"/>
      <c r="L60" s="477"/>
      <c r="M60" s="320"/>
      <c r="N60" s="352"/>
      <c r="O60" s="353"/>
      <c r="P60" s="353"/>
      <c r="Q60" s="353"/>
      <c r="R60" s="353"/>
      <c r="S60" s="354"/>
    </row>
    <row r="61" spans="1:19" ht="15" customHeight="1" x14ac:dyDescent="0.25">
      <c r="A61" s="339"/>
      <c r="B61" s="318"/>
      <c r="C61" s="477"/>
      <c r="D61" s="477"/>
      <c r="E61" s="477"/>
      <c r="F61" s="477"/>
      <c r="G61" s="477"/>
      <c r="H61" s="477"/>
      <c r="I61" s="477"/>
      <c r="J61" s="477"/>
      <c r="K61" s="477"/>
      <c r="L61" s="477"/>
      <c r="M61" s="320"/>
      <c r="N61" s="352"/>
      <c r="O61" s="353"/>
      <c r="P61" s="353"/>
      <c r="Q61" s="353"/>
      <c r="R61" s="353"/>
      <c r="S61" s="354"/>
    </row>
    <row r="62" spans="1:19" ht="15" customHeight="1" x14ac:dyDescent="0.25">
      <c r="A62" s="339"/>
      <c r="B62" s="318"/>
      <c r="C62" s="477"/>
      <c r="D62" s="477"/>
      <c r="E62" s="477"/>
      <c r="F62" s="477"/>
      <c r="G62" s="477"/>
      <c r="H62" s="477"/>
      <c r="I62" s="477"/>
      <c r="J62" s="477"/>
      <c r="K62" s="477"/>
      <c r="L62" s="477"/>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E1_ZB!G15</f>
        <v>14</v>
      </c>
      <c r="H71" s="344"/>
      <c r="I71" s="345"/>
      <c r="J71" s="367"/>
      <c r="K71" s="336" t="s">
        <v>203</v>
      </c>
      <c r="L71" s="308" t="s">
        <v>456</v>
      </c>
      <c r="M71" s="309"/>
      <c r="N71" s="309"/>
      <c r="O71" s="309"/>
      <c r="P71" s="309"/>
      <c r="Q71" s="309"/>
      <c r="R71" s="309"/>
      <c r="S71" s="310"/>
    </row>
    <row r="72" spans="1:19" ht="15" customHeight="1" x14ac:dyDescent="0.25">
      <c r="A72" s="339"/>
      <c r="B72" s="371" t="s">
        <v>123</v>
      </c>
      <c r="C72" s="372"/>
      <c r="D72" s="372"/>
      <c r="E72" s="372"/>
      <c r="F72" s="373"/>
      <c r="G72" s="330">
        <f>SUM(G73:I83)</f>
        <v>14</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2</v>
      </c>
      <c r="H73" s="328"/>
      <c r="I73" s="329"/>
      <c r="J73" s="367"/>
      <c r="K73" s="337"/>
      <c r="L73" s="312" t="s">
        <v>155</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169</v>
      </c>
      <c r="M74" s="313"/>
      <c r="N74" s="313"/>
      <c r="O74" s="313"/>
      <c r="P74" s="313"/>
      <c r="Q74" s="313"/>
      <c r="R74" s="313"/>
      <c r="S74" s="314"/>
    </row>
    <row r="75" spans="1:19" ht="15" customHeight="1" x14ac:dyDescent="0.25">
      <c r="A75" s="339"/>
      <c r="B75" s="346" t="s">
        <v>126</v>
      </c>
      <c r="C75" s="347"/>
      <c r="D75" s="347"/>
      <c r="E75" s="347"/>
      <c r="F75" s="348"/>
      <c r="G75" s="327">
        <v>4</v>
      </c>
      <c r="H75" s="328"/>
      <c r="I75" s="329"/>
      <c r="J75" s="367"/>
      <c r="K75" s="337"/>
      <c r="L75" s="312" t="s">
        <v>177</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c r="M77" s="313"/>
      <c r="N77" s="313"/>
      <c r="O77" s="313"/>
      <c r="P77" s="313"/>
      <c r="Q77" s="313"/>
      <c r="R77" s="313"/>
      <c r="S77" s="314"/>
    </row>
    <row r="78" spans="1:19" ht="15" customHeight="1" x14ac:dyDescent="0.25">
      <c r="A78" s="339"/>
      <c r="B78" s="346" t="s">
        <v>129</v>
      </c>
      <c r="C78" s="347"/>
      <c r="D78" s="347"/>
      <c r="E78" s="347"/>
      <c r="F78" s="348"/>
      <c r="G78" s="327"/>
      <c r="H78" s="328"/>
      <c r="I78" s="329"/>
      <c r="J78" s="367"/>
      <c r="K78" s="337"/>
      <c r="L78" s="312"/>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157</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160</v>
      </c>
      <c r="M83" s="313"/>
      <c r="N83" s="313"/>
      <c r="O83" s="313"/>
      <c r="P83" s="313"/>
      <c r="Q83" s="313"/>
      <c r="R83" s="313"/>
      <c r="S83" s="314"/>
    </row>
    <row r="84" spans="1:19" ht="15" customHeight="1" x14ac:dyDescent="0.25">
      <c r="A84" s="339"/>
      <c r="B84" s="305" t="s">
        <v>136</v>
      </c>
      <c r="C84" s="306"/>
      <c r="D84" s="306"/>
      <c r="E84" s="306"/>
      <c r="F84" s="307"/>
      <c r="G84" s="343">
        <f>E1_ZB!H15</f>
        <v>86</v>
      </c>
      <c r="H84" s="344"/>
      <c r="I84" s="345"/>
      <c r="J84" s="367"/>
      <c r="K84" s="337"/>
      <c r="L84" s="312" t="s">
        <v>163</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E1_ZB!E15</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162</v>
      </c>
      <c r="C90" s="408"/>
      <c r="D90" s="408"/>
      <c r="E90" s="409"/>
      <c r="F90" s="410">
        <v>100</v>
      </c>
      <c r="G90" s="411"/>
      <c r="H90" s="411"/>
      <c r="I90" s="412"/>
      <c r="J90" s="431"/>
      <c r="K90" s="435"/>
      <c r="L90" s="324" t="s">
        <v>293</v>
      </c>
      <c r="M90" s="325"/>
      <c r="N90" s="325"/>
      <c r="O90" s="325"/>
      <c r="P90" s="325"/>
      <c r="Q90" s="325"/>
      <c r="R90" s="325"/>
      <c r="S90" s="326"/>
    </row>
    <row r="91" spans="1:19" ht="15" customHeight="1" x14ac:dyDescent="0.25">
      <c r="A91" s="427"/>
      <c r="B91" s="407"/>
      <c r="C91" s="408"/>
      <c r="D91" s="408"/>
      <c r="E91" s="409"/>
      <c r="F91" s="410"/>
      <c r="G91" s="411"/>
      <c r="H91" s="411"/>
      <c r="I91" s="412"/>
      <c r="J91" s="431"/>
      <c r="K91" s="435"/>
      <c r="L91" s="324" t="s">
        <v>143</v>
      </c>
      <c r="M91" s="325"/>
      <c r="N91" s="325"/>
      <c r="O91" s="325"/>
      <c r="P91" s="325"/>
      <c r="Q91" s="325"/>
      <c r="R91" s="325"/>
      <c r="S91" s="326"/>
    </row>
    <row r="92" spans="1:19" ht="15" customHeight="1" x14ac:dyDescent="0.25">
      <c r="A92" s="427"/>
      <c r="B92" s="407"/>
      <c r="C92" s="408"/>
      <c r="D92" s="408"/>
      <c r="E92" s="409"/>
      <c r="F92" s="410"/>
      <c r="G92" s="411"/>
      <c r="H92" s="411"/>
      <c r="I92" s="412"/>
      <c r="J92" s="431"/>
      <c r="K92" s="435"/>
      <c r="L92" s="324" t="s">
        <v>294</v>
      </c>
      <c r="M92" s="325"/>
      <c r="N92" s="325"/>
      <c r="O92" s="325"/>
      <c r="P92" s="325"/>
      <c r="Q92" s="325"/>
      <c r="R92" s="325"/>
      <c r="S92" s="326"/>
    </row>
    <row r="93" spans="1:19" ht="15" customHeight="1" x14ac:dyDescent="0.25">
      <c r="A93" s="427"/>
      <c r="B93" s="407"/>
      <c r="C93" s="408"/>
      <c r="D93" s="408"/>
      <c r="E93" s="409"/>
      <c r="F93" s="410"/>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81.9" customHeight="1" x14ac:dyDescent="0.25">
      <c r="A98" s="420"/>
      <c r="B98" s="475" t="s">
        <v>902</v>
      </c>
      <c r="C98" s="475"/>
      <c r="D98" s="475"/>
      <c r="E98" s="475"/>
      <c r="F98" s="475"/>
      <c r="G98" s="475"/>
      <c r="H98" s="475"/>
      <c r="I98" s="475"/>
      <c r="J98" s="475"/>
      <c r="K98" s="475"/>
      <c r="L98" s="475"/>
      <c r="M98" s="475"/>
      <c r="N98" s="475"/>
      <c r="O98" s="475"/>
      <c r="P98" s="475"/>
      <c r="Q98" s="475"/>
      <c r="R98" s="475"/>
      <c r="S98" s="476"/>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475" t="s">
        <v>903</v>
      </c>
      <c r="C100" s="475"/>
      <c r="D100" s="475"/>
      <c r="E100" s="475"/>
      <c r="F100" s="475"/>
      <c r="G100" s="475"/>
      <c r="H100" s="475"/>
      <c r="I100" s="475"/>
      <c r="J100" s="475"/>
      <c r="K100" s="475"/>
      <c r="L100" s="475"/>
      <c r="M100" s="475"/>
      <c r="N100" s="475"/>
      <c r="O100" s="475"/>
      <c r="P100" s="475"/>
      <c r="Q100" s="475"/>
      <c r="R100" s="475"/>
      <c r="S100" s="476"/>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85.35" customHeight="1" x14ac:dyDescent="0.25">
      <c r="A102" s="420"/>
      <c r="B102" s="475" t="s">
        <v>904</v>
      </c>
      <c r="C102" s="475"/>
      <c r="D102" s="475"/>
      <c r="E102" s="475"/>
      <c r="F102" s="475"/>
      <c r="G102" s="475"/>
      <c r="H102" s="475"/>
      <c r="I102" s="475"/>
      <c r="J102" s="475"/>
      <c r="K102" s="475"/>
      <c r="L102" s="475"/>
      <c r="M102" s="475"/>
      <c r="N102" s="475"/>
      <c r="O102" s="475"/>
      <c r="P102" s="475"/>
      <c r="Q102" s="475"/>
      <c r="R102" s="475"/>
      <c r="S102" s="47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dVcQvDA7eqxEnlJKH50Yag2FH6hhSuD/7CHxh3Ul13ZbCg29ktAObYSBUeWa2XWRJbGj6pJMZetCcxT4mI+yQg==" saltValue="/KPLVwx5XIzLM+t4EIts/g=="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A0F2B309-16DA-4575-8AD5-35044EB20AF8}">
      <formula1>KEW_E1</formula1>
    </dataValidation>
    <dataValidation type="list" allowBlank="1" showInputMessage="1" showErrorMessage="1" sqref="N34:S53" xr:uid="{603E1BF1-9521-4FC0-B661-34D16F093F5A}">
      <formula1>KEU_E1</formula1>
    </dataValidation>
    <dataValidation type="list" allowBlank="1" showInputMessage="1" showErrorMessage="1" sqref="N54:S68" xr:uid="{00000000-0002-0000-0600-000006000000}">
      <formula1>KEK_E1</formula1>
    </dataValidation>
  </dataValidations>
  <hyperlinks>
    <hyperlink ref="O13" r:id="rId1" xr:uid="{D9BFB5D0-C3F0-4325-89A0-B3E0FDE3E28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87" zoomScaleNormal="87"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300" t="str">
        <f>E1_ZB!B2</f>
        <v>2020/2021</v>
      </c>
      <c r="B1" s="301"/>
      <c r="C1" s="35"/>
      <c r="D1" s="1"/>
    </row>
    <row r="2" spans="1:19" ht="10.15" customHeight="1" thickBot="1" x14ac:dyDescent="0.3"/>
    <row r="3" spans="1:19" ht="39" customHeight="1" thickBot="1" x14ac:dyDescent="0.3">
      <c r="A3" s="302" t="s">
        <v>92</v>
      </c>
      <c r="B3" s="303"/>
      <c r="C3" s="268" t="str">
        <f>E1_ZB!B16</f>
        <v>Moduł E1/2</v>
      </c>
      <c r="D3" s="304"/>
      <c r="E3" s="304"/>
      <c r="F3" s="269"/>
      <c r="G3" s="3"/>
      <c r="H3" s="3"/>
      <c r="I3" s="3"/>
      <c r="J3" s="3"/>
      <c r="K3" s="3"/>
      <c r="L3" s="4"/>
      <c r="M3" s="4"/>
      <c r="N3" s="4"/>
      <c r="O3" s="4"/>
      <c r="P3" s="4"/>
      <c r="Q3" s="4"/>
    </row>
    <row r="4" spans="1:19" s="175" customFormat="1" ht="39.75" customHeight="1" thickBot="1" x14ac:dyDescent="0.3">
      <c r="A4" s="286" t="s">
        <v>93</v>
      </c>
      <c r="B4" s="286"/>
      <c r="C4" s="294" t="str">
        <f>E1_ZB!C16</f>
        <v>Organizacja i zarządzanie</v>
      </c>
      <c r="D4" s="295"/>
      <c r="E4" s="295"/>
      <c r="F4" s="295"/>
      <c r="G4" s="295"/>
      <c r="H4" s="295"/>
      <c r="I4" s="295"/>
      <c r="J4" s="295"/>
      <c r="K4" s="302" t="s">
        <v>94</v>
      </c>
      <c r="L4" s="303"/>
      <c r="M4" s="185">
        <f>E1_ZB!D16</f>
        <v>12</v>
      </c>
      <c r="N4" s="297" t="s">
        <v>95</v>
      </c>
      <c r="O4" s="298"/>
      <c r="P4" s="291" t="str">
        <f>E1_ZB!F16</f>
        <v>dr R. Nowak-Lewandowska</v>
      </c>
      <c r="Q4" s="292"/>
      <c r="R4" s="293"/>
    </row>
    <row r="5" spans="1:19" s="176" customFormat="1" ht="10.15" customHeight="1" thickBot="1" x14ac:dyDescent="0.3">
      <c r="A5" s="285"/>
      <c r="B5" s="285"/>
      <c r="C5" s="285"/>
      <c r="D5" s="285"/>
      <c r="E5" s="285"/>
      <c r="F5" s="285"/>
      <c r="G5" s="285"/>
      <c r="H5" s="285"/>
      <c r="I5" s="285"/>
      <c r="J5" s="285"/>
      <c r="K5" s="285"/>
      <c r="L5" s="285"/>
      <c r="M5" s="285"/>
      <c r="N5" s="285"/>
      <c r="O5" s="285"/>
      <c r="P5" s="285"/>
      <c r="Q5" s="285"/>
      <c r="R5" s="285"/>
    </row>
    <row r="6" spans="1:19" s="175" customFormat="1" ht="43.35" customHeight="1" thickBot="1" x14ac:dyDescent="0.3">
      <c r="A6" s="286" t="s">
        <v>96</v>
      </c>
      <c r="B6" s="286"/>
      <c r="C6" s="268" t="str">
        <f>E1_ZB!B3</f>
        <v>EKONOMIA</v>
      </c>
      <c r="D6" s="269"/>
      <c r="E6" s="6" t="str">
        <f>E1_ZB!B4</f>
        <v>I stopnia</v>
      </c>
      <c r="F6" s="180" t="s">
        <v>97</v>
      </c>
      <c r="G6" s="40" t="s">
        <v>98</v>
      </c>
      <c r="H6" s="180" t="s">
        <v>99</v>
      </c>
      <c r="I6" s="40">
        <v>1</v>
      </c>
      <c r="J6" s="7" t="s">
        <v>291</v>
      </c>
      <c r="K6" s="287" t="s">
        <v>100</v>
      </c>
      <c r="L6" s="287"/>
      <c r="M6" s="288" t="s">
        <v>101</v>
      </c>
      <c r="N6" s="288"/>
      <c r="O6" s="185" t="s">
        <v>102</v>
      </c>
      <c r="P6" s="289" t="s">
        <v>103</v>
      </c>
      <c r="Q6" s="290"/>
      <c r="R6" s="185">
        <f>E1_ZB!G16</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70"/>
      <c r="B8" s="271"/>
      <c r="C8" s="271"/>
      <c r="D8" s="271"/>
      <c r="E8" s="271"/>
      <c r="F8" s="271"/>
      <c r="G8" s="271"/>
      <c r="H8" s="271"/>
      <c r="I8" s="271"/>
      <c r="J8" s="271"/>
      <c r="K8" s="271"/>
      <c r="L8" s="271"/>
      <c r="M8" s="271"/>
      <c r="N8" s="271"/>
      <c r="O8" s="271"/>
      <c r="P8" s="271"/>
      <c r="Q8" s="271"/>
      <c r="R8" s="272"/>
      <c r="S8" s="175"/>
    </row>
    <row r="9" spans="1:19" ht="30" customHeight="1" x14ac:dyDescent="0.25">
      <c r="A9" s="244" t="s">
        <v>104</v>
      </c>
      <c r="B9" s="245"/>
      <c r="C9" s="245"/>
      <c r="D9" s="245"/>
      <c r="E9" s="245"/>
      <c r="F9" s="245"/>
      <c r="G9" s="245"/>
      <c r="H9" s="245"/>
      <c r="I9" s="245"/>
      <c r="J9" s="245"/>
      <c r="K9" s="245"/>
      <c r="L9" s="245"/>
      <c r="M9" s="245"/>
      <c r="N9" s="245"/>
      <c r="O9" s="245"/>
      <c r="P9" s="245"/>
      <c r="Q9" s="245"/>
      <c r="R9" s="246"/>
    </row>
    <row r="10" spans="1:19" ht="15" customHeight="1" x14ac:dyDescent="0.25">
      <c r="A10" s="273" t="s">
        <v>460</v>
      </c>
      <c r="B10" s="274"/>
      <c r="C10" s="274"/>
      <c r="D10" s="274"/>
      <c r="E10" s="274"/>
      <c r="F10" s="274"/>
      <c r="G10" s="274"/>
      <c r="H10" s="274"/>
      <c r="I10" s="274"/>
      <c r="J10" s="274"/>
      <c r="K10" s="274"/>
      <c r="L10" s="274"/>
      <c r="M10" s="274"/>
      <c r="N10" s="274"/>
      <c r="O10" s="274"/>
      <c r="P10" s="274"/>
      <c r="Q10" s="274"/>
      <c r="R10" s="275"/>
    </row>
    <row r="11" spans="1:19" ht="100.15" customHeight="1" thickBot="1" x14ac:dyDescent="0.3">
      <c r="A11" s="276" t="s">
        <v>441</v>
      </c>
      <c r="B11" s="277"/>
      <c r="C11" s="277"/>
      <c r="D11" s="277"/>
      <c r="E11" s="277"/>
      <c r="F11" s="277"/>
      <c r="G11" s="277"/>
      <c r="H11" s="277"/>
      <c r="I11" s="277"/>
      <c r="J11" s="277"/>
      <c r="K11" s="277"/>
      <c r="L11" s="277"/>
      <c r="M11" s="277"/>
      <c r="N11" s="277"/>
      <c r="O11" s="277"/>
      <c r="P11" s="277"/>
      <c r="Q11" s="277"/>
      <c r="R11" s="278"/>
    </row>
    <row r="12" spans="1:19" ht="10.15" customHeight="1" thickBot="1" x14ac:dyDescent="0.3">
      <c r="A12" s="250"/>
      <c r="B12" s="250"/>
      <c r="C12" s="250"/>
      <c r="D12" s="250"/>
      <c r="E12" s="250"/>
      <c r="F12" s="250"/>
      <c r="G12" s="250"/>
      <c r="H12" s="250"/>
      <c r="I12" s="250"/>
      <c r="J12" s="250"/>
      <c r="K12" s="250"/>
      <c r="L12" s="250"/>
      <c r="M12" s="250"/>
      <c r="N12" s="250"/>
      <c r="O12" s="250"/>
      <c r="P12" s="250"/>
      <c r="Q12" s="250"/>
      <c r="R12" s="250"/>
    </row>
    <row r="13" spans="1:19" ht="15" customHeight="1" x14ac:dyDescent="0.25">
      <c r="A13" s="181"/>
      <c r="B13" s="182"/>
      <c r="C13" s="182"/>
      <c r="D13" s="182"/>
      <c r="E13" s="182"/>
      <c r="F13" s="182"/>
      <c r="G13" s="182"/>
      <c r="H13" s="182"/>
      <c r="I13" s="182"/>
      <c r="J13" s="182"/>
      <c r="K13" s="182"/>
      <c r="L13" s="182"/>
      <c r="M13" s="182"/>
      <c r="N13" s="182"/>
      <c r="O13" s="182"/>
      <c r="P13" s="182"/>
      <c r="Q13" s="182"/>
      <c r="R13" s="183"/>
      <c r="S13" s="175"/>
    </row>
    <row r="14" spans="1:19" ht="30" customHeight="1" x14ac:dyDescent="0.25">
      <c r="A14" s="244" t="s">
        <v>106</v>
      </c>
      <c r="B14" s="245"/>
      <c r="C14" s="245"/>
      <c r="D14" s="245"/>
      <c r="E14" s="245"/>
      <c r="F14" s="245"/>
      <c r="G14" s="245"/>
      <c r="H14" s="245"/>
      <c r="I14" s="245"/>
      <c r="J14" s="245"/>
      <c r="K14" s="245"/>
      <c r="L14" s="245"/>
      <c r="M14" s="245"/>
      <c r="N14" s="245"/>
      <c r="O14" s="245"/>
      <c r="P14" s="245"/>
      <c r="Q14" s="245"/>
      <c r="R14" s="246"/>
    </row>
    <row r="15" spans="1:19" s="177" customFormat="1" ht="15" customHeight="1" x14ac:dyDescent="0.25">
      <c r="A15" s="247" t="s">
        <v>199</v>
      </c>
      <c r="B15" s="248"/>
      <c r="C15" s="248"/>
      <c r="D15" s="248"/>
      <c r="E15" s="248"/>
      <c r="F15" s="248"/>
      <c r="G15" s="248"/>
      <c r="H15" s="248"/>
      <c r="I15" s="248"/>
      <c r="J15" s="248"/>
      <c r="K15" s="248"/>
      <c r="L15" s="248"/>
      <c r="M15" s="248"/>
      <c r="N15" s="248"/>
      <c r="O15" s="248"/>
      <c r="P15" s="248"/>
      <c r="Q15" s="248"/>
      <c r="R15" s="249"/>
    </row>
    <row r="16" spans="1:19" ht="48.75" customHeight="1" thickBot="1" x14ac:dyDescent="0.3">
      <c r="A16" s="282" t="s">
        <v>498</v>
      </c>
      <c r="B16" s="283"/>
      <c r="C16" s="283"/>
      <c r="D16" s="283"/>
      <c r="E16" s="283"/>
      <c r="F16" s="283"/>
      <c r="G16" s="283"/>
      <c r="H16" s="283"/>
      <c r="I16" s="283"/>
      <c r="J16" s="283"/>
      <c r="K16" s="283"/>
      <c r="L16" s="283"/>
      <c r="M16" s="283"/>
      <c r="N16" s="283"/>
      <c r="O16" s="283"/>
      <c r="P16" s="283"/>
      <c r="Q16" s="283"/>
      <c r="R16" s="284"/>
    </row>
    <row r="17" spans="1:19" ht="10.15" customHeight="1" thickBot="1" x14ac:dyDescent="0.3">
      <c r="A17" s="250"/>
      <c r="B17" s="250"/>
      <c r="C17" s="250"/>
      <c r="D17" s="250"/>
      <c r="E17" s="250"/>
      <c r="F17" s="250"/>
      <c r="G17" s="250"/>
      <c r="H17" s="250"/>
      <c r="I17" s="250"/>
      <c r="J17" s="250"/>
      <c r="K17" s="250"/>
      <c r="L17" s="250"/>
      <c r="M17" s="250"/>
      <c r="N17" s="250"/>
      <c r="O17" s="250"/>
      <c r="P17" s="250"/>
      <c r="Q17" s="250"/>
      <c r="R17" s="250"/>
    </row>
    <row r="18" spans="1:19" ht="15" customHeight="1" x14ac:dyDescent="0.25">
      <c r="A18" s="270"/>
      <c r="B18" s="271"/>
      <c r="C18" s="271"/>
      <c r="D18" s="271"/>
      <c r="E18" s="271"/>
      <c r="F18" s="271"/>
      <c r="G18" s="271"/>
      <c r="H18" s="271"/>
      <c r="I18" s="271"/>
      <c r="J18" s="271"/>
      <c r="K18" s="271"/>
      <c r="L18" s="271"/>
      <c r="M18" s="271"/>
      <c r="N18" s="271"/>
      <c r="O18" s="271"/>
      <c r="P18" s="271"/>
      <c r="Q18" s="271"/>
      <c r="R18" s="272"/>
      <c r="S18" s="175"/>
    </row>
    <row r="19" spans="1:19" ht="30" customHeight="1" x14ac:dyDescent="0.25">
      <c r="A19" s="244" t="s">
        <v>107</v>
      </c>
      <c r="B19" s="245"/>
      <c r="C19" s="245"/>
      <c r="D19" s="245"/>
      <c r="E19" s="245"/>
      <c r="F19" s="245"/>
      <c r="G19" s="245"/>
      <c r="H19" s="245"/>
      <c r="I19" s="245"/>
      <c r="J19" s="245"/>
      <c r="K19" s="245"/>
      <c r="L19" s="245"/>
      <c r="M19" s="245"/>
      <c r="N19" s="245"/>
      <c r="O19" s="245"/>
      <c r="P19" s="245"/>
      <c r="Q19" s="245"/>
      <c r="R19" s="246"/>
    </row>
    <row r="20" spans="1:19" ht="15" customHeight="1" x14ac:dyDescent="0.25">
      <c r="A20" s="247" t="s">
        <v>461</v>
      </c>
      <c r="B20" s="248"/>
      <c r="C20" s="248"/>
      <c r="D20" s="248"/>
      <c r="E20" s="248"/>
      <c r="F20" s="248"/>
      <c r="G20" s="248"/>
      <c r="H20" s="248"/>
      <c r="I20" s="248"/>
      <c r="J20" s="248"/>
      <c r="K20" s="248"/>
      <c r="L20" s="248"/>
      <c r="M20" s="248"/>
      <c r="N20" s="248"/>
      <c r="O20" s="248"/>
      <c r="P20" s="248"/>
      <c r="Q20" s="248"/>
      <c r="R20" s="249"/>
    </row>
    <row r="21" spans="1:19" ht="40.15" customHeight="1" x14ac:dyDescent="0.25">
      <c r="A21" s="473" t="s">
        <v>470</v>
      </c>
      <c r="B21" s="252"/>
      <c r="C21" s="252"/>
      <c r="D21" s="252"/>
      <c r="E21" s="253"/>
      <c r="F21" s="474" t="s">
        <v>471</v>
      </c>
      <c r="G21" s="255"/>
      <c r="H21" s="255"/>
      <c r="I21" s="255"/>
      <c r="J21" s="255"/>
      <c r="K21" s="257"/>
      <c r="L21" s="474" t="s">
        <v>472</v>
      </c>
      <c r="M21" s="255"/>
      <c r="N21" s="255"/>
      <c r="O21" s="255"/>
      <c r="P21" s="255"/>
      <c r="Q21" s="255"/>
      <c r="R21" s="256"/>
    </row>
    <row r="22" spans="1:19" ht="171.75" customHeight="1" thickBot="1" x14ac:dyDescent="0.3">
      <c r="A22" s="279" t="s">
        <v>773</v>
      </c>
      <c r="B22" s="280"/>
      <c r="C22" s="280"/>
      <c r="D22" s="280"/>
      <c r="E22" s="280"/>
      <c r="F22" s="280" t="s">
        <v>774</v>
      </c>
      <c r="G22" s="280"/>
      <c r="H22" s="280"/>
      <c r="I22" s="280"/>
      <c r="J22" s="280"/>
      <c r="K22" s="280"/>
      <c r="L22" s="280" t="s">
        <v>775</v>
      </c>
      <c r="M22" s="280"/>
      <c r="N22" s="280"/>
      <c r="O22" s="280"/>
      <c r="P22" s="280"/>
      <c r="Q22" s="280"/>
      <c r="R22" s="281"/>
    </row>
    <row r="23" spans="1:19" ht="10.15" customHeight="1" thickBot="1" x14ac:dyDescent="0.3">
      <c r="A23" s="250"/>
      <c r="B23" s="250"/>
      <c r="C23" s="250"/>
      <c r="D23" s="250"/>
      <c r="E23" s="250"/>
      <c r="F23" s="250"/>
      <c r="G23" s="250"/>
      <c r="H23" s="250"/>
      <c r="I23" s="250"/>
      <c r="J23" s="250"/>
      <c r="K23" s="250"/>
      <c r="L23" s="250"/>
      <c r="M23" s="250"/>
      <c r="N23" s="250"/>
      <c r="O23" s="250"/>
      <c r="P23" s="250"/>
      <c r="Q23" s="250"/>
      <c r="R23" s="250"/>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58" t="s">
        <v>109</v>
      </c>
      <c r="B25" s="259"/>
      <c r="C25" s="259"/>
      <c r="D25" s="259"/>
      <c r="E25" s="259"/>
      <c r="F25" s="259"/>
      <c r="G25" s="259"/>
      <c r="H25" s="259"/>
      <c r="I25" s="259"/>
      <c r="J25" s="259"/>
      <c r="K25" s="259"/>
      <c r="L25" s="259"/>
      <c r="M25" s="259"/>
      <c r="N25" s="259"/>
      <c r="O25" s="259"/>
      <c r="P25" s="259"/>
      <c r="Q25" s="259"/>
      <c r="R25" s="260"/>
    </row>
    <row r="26" spans="1:19" ht="25.15" customHeight="1" x14ac:dyDescent="0.25">
      <c r="A26" s="27" t="s">
        <v>110</v>
      </c>
      <c r="B26" s="261" t="str">
        <f>E1_ZB!B16</f>
        <v>Moduł E1/2</v>
      </c>
      <c r="C26" s="262"/>
      <c r="D26" s="33" t="str">
        <f>E1_ZB!B17</f>
        <v>Kurs 2.1.</v>
      </c>
      <c r="E26" s="106" t="str">
        <f>E1_ZB!B16</f>
        <v>Moduł E1/2</v>
      </c>
      <c r="F26" s="236" t="str">
        <f>E1_ZB!B18</f>
        <v>Kurs 2.2.</v>
      </c>
      <c r="G26" s="237"/>
      <c r="H26" s="263" t="str">
        <f>E1_ZB!B16</f>
        <v>Moduł E1/2</v>
      </c>
      <c r="I26" s="264"/>
      <c r="J26" s="34" t="str">
        <f>E1_ZB!B19</f>
        <v>Kurs 2.3.</v>
      </c>
      <c r="K26" s="213" t="str">
        <f>E1_ZB!B16</f>
        <v>Moduł E1/2</v>
      </c>
      <c r="L26" s="214"/>
      <c r="M26" s="213" t="str">
        <f>E1_ZB!B20</f>
        <v>Kurs 2.4.</v>
      </c>
      <c r="N26" s="214"/>
      <c r="O26" s="215"/>
      <c r="P26" s="216"/>
      <c r="Q26" s="215"/>
      <c r="R26" s="217"/>
    </row>
    <row r="27" spans="1:19" s="107" customFormat="1" ht="59.25" customHeight="1" x14ac:dyDescent="0.25">
      <c r="A27" s="136" t="s">
        <v>111</v>
      </c>
      <c r="B27" s="458" t="str">
        <f>E1_ZB!C17</f>
        <v>Zarządzanie i zachowania organizacji</v>
      </c>
      <c r="C27" s="459"/>
      <c r="D27" s="460"/>
      <c r="E27" s="461" t="str">
        <f>E1_ZB!C18</f>
        <v>Zarządzanie zasobami ludzkimi</v>
      </c>
      <c r="F27" s="462"/>
      <c r="G27" s="463"/>
      <c r="H27" s="464" t="str">
        <f>E1_ZB!C19</f>
        <v>Zarządzanie procesowe i logistyka w organizacji</v>
      </c>
      <c r="I27" s="465"/>
      <c r="J27" s="466"/>
      <c r="K27" s="467" t="str">
        <f>E1_ZB!C20</f>
        <v>Zarządzanie jakością</v>
      </c>
      <c r="L27" s="468"/>
      <c r="M27" s="468"/>
      <c r="N27" s="469"/>
      <c r="O27" s="470"/>
      <c r="P27" s="471"/>
      <c r="Q27" s="471"/>
      <c r="R27" s="472"/>
    </row>
    <row r="28" spans="1:19" s="107" customFormat="1" ht="30" customHeight="1" thickBot="1" x14ac:dyDescent="0.3">
      <c r="A28" s="39" t="s">
        <v>112</v>
      </c>
      <c r="B28" s="230">
        <f>E1_ZB!D17</f>
        <v>4</v>
      </c>
      <c r="C28" s="231"/>
      <c r="D28" s="232"/>
      <c r="E28" s="241">
        <f>E1_ZB!D18</f>
        <v>3</v>
      </c>
      <c r="F28" s="242"/>
      <c r="G28" s="243"/>
      <c r="H28" s="210">
        <f>E1_ZB!D19</f>
        <v>3</v>
      </c>
      <c r="I28" s="211"/>
      <c r="J28" s="212"/>
      <c r="K28" s="224">
        <f>E1_ZB!D20</f>
        <v>2</v>
      </c>
      <c r="L28" s="225"/>
      <c r="M28" s="225"/>
      <c r="N28" s="226"/>
      <c r="O28" s="227"/>
      <c r="P28" s="228"/>
      <c r="Q28" s="228"/>
      <c r="R28" s="229"/>
    </row>
    <row r="29" spans="1:19" s="107" customFormat="1" ht="34.5" hidden="1" customHeight="1" thickBot="1" x14ac:dyDescent="0.3">
      <c r="A29" s="153"/>
      <c r="B29" s="171"/>
      <c r="C29" s="155" t="s">
        <v>467</v>
      </c>
      <c r="D29" s="172"/>
      <c r="E29" s="157"/>
      <c r="F29" s="158" t="s">
        <v>467</v>
      </c>
      <c r="G29" s="159"/>
      <c r="H29" s="160"/>
      <c r="I29" s="161" t="s">
        <v>467</v>
      </c>
      <c r="J29" s="162"/>
      <c r="K29" s="163"/>
      <c r="L29" s="164" t="s">
        <v>467</v>
      </c>
      <c r="M29" s="165"/>
      <c r="N29" s="166"/>
      <c r="O29" s="167"/>
      <c r="P29" s="168"/>
      <c r="Q29" s="169"/>
      <c r="R29" s="170"/>
    </row>
    <row r="30" spans="1:19" s="107" customFormat="1" x14ac:dyDescent="0.25"/>
    <row r="31" spans="1:19" s="107" customFormat="1" x14ac:dyDescent="0.25"/>
    <row r="32" spans="1:19" s="107" customFormat="1" x14ac:dyDescent="0.25"/>
    <row r="33" spans="1:18" x14ac:dyDescent="0.25">
      <c r="A33" s="107"/>
      <c r="B33" s="107"/>
      <c r="C33" s="107"/>
      <c r="D33" s="107"/>
      <c r="E33" s="107"/>
      <c r="F33" s="107"/>
      <c r="G33" s="107"/>
      <c r="H33" s="107"/>
      <c r="I33" s="107"/>
      <c r="J33" s="107"/>
      <c r="K33" s="107"/>
      <c r="L33" s="107"/>
      <c r="M33" s="107"/>
      <c r="N33" s="107"/>
      <c r="O33" s="107"/>
      <c r="P33" s="107"/>
      <c r="Q33" s="107"/>
      <c r="R33" s="107"/>
    </row>
    <row r="34" spans="1:18" x14ac:dyDescent="0.25">
      <c r="A34" s="107"/>
      <c r="B34" s="107"/>
      <c r="C34" s="107"/>
      <c r="D34" s="107"/>
      <c r="E34" s="107"/>
      <c r="F34" s="107"/>
      <c r="G34" s="107"/>
      <c r="H34" s="107"/>
      <c r="I34" s="107"/>
      <c r="J34" s="107"/>
      <c r="K34" s="107"/>
      <c r="L34" s="107"/>
      <c r="M34" s="107"/>
      <c r="N34" s="107"/>
      <c r="O34" s="107"/>
      <c r="P34" s="107"/>
      <c r="Q34" s="107"/>
      <c r="R34" s="107"/>
    </row>
    <row r="35" spans="1:18" x14ac:dyDescent="0.25">
      <c r="A35" s="107"/>
      <c r="B35" s="107"/>
      <c r="C35" s="107"/>
      <c r="D35" s="107"/>
      <c r="E35" s="107"/>
      <c r="F35" s="107"/>
      <c r="G35" s="107"/>
      <c r="H35" s="107"/>
      <c r="I35" s="107"/>
      <c r="J35" s="107"/>
      <c r="K35" s="107"/>
      <c r="L35" s="107"/>
      <c r="M35" s="107"/>
      <c r="N35" s="107"/>
      <c r="O35" s="107"/>
      <c r="P35" s="107"/>
      <c r="Q35" s="107"/>
      <c r="R35" s="107"/>
    </row>
    <row r="36" spans="1:18" x14ac:dyDescent="0.25">
      <c r="A36" s="107"/>
      <c r="B36" s="107"/>
      <c r="C36" s="107"/>
      <c r="D36" s="107"/>
      <c r="E36" s="107"/>
      <c r="F36" s="107"/>
      <c r="G36" s="107"/>
      <c r="H36" s="107"/>
      <c r="I36" s="107"/>
      <c r="J36" s="107"/>
      <c r="K36" s="107"/>
      <c r="L36" s="107"/>
      <c r="M36" s="107"/>
      <c r="N36" s="107"/>
      <c r="O36" s="107"/>
      <c r="P36" s="107"/>
      <c r="Q36" s="107"/>
      <c r="R36" s="107"/>
    </row>
  </sheetData>
  <sheetProtection algorithmName="SHA-512" hashValue="ihf0Hvwr0TXCpFcL2VIxbaK/r5sVl8U8TybxHis+4zrTRzqlMX43/tigK+lNlDhaxCSN9Ad1Kl9HBvcXDubx0g==" saltValue="muDKZ/pJkSACGxTY2gWaS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619D3CBC-7F75-4689-A188-82F884BE43C8}"/>
    <hyperlink ref="L29" r:id="rId2" xr:uid="{C4E93C71-B493-435F-A39A-441182B0F2AC}"/>
    <hyperlink ref="C29" r:id="rId3" xr:uid="{12D7A0FB-3B0D-485B-A479-A104BDDCC810}"/>
    <hyperlink ref="I29" r:id="rId4" xr:uid="{D7E1B003-EC7A-4520-A260-C373634C0B44}"/>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95" zoomScaleNormal="9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436" t="str">
        <f>E1_ZB!B2</f>
        <v>2020/2021</v>
      </c>
      <c r="B1" s="436"/>
      <c r="C1" s="25"/>
      <c r="D1" s="25"/>
    </row>
    <row r="2" spans="1:19" ht="10.15" customHeight="1" thickBot="1" x14ac:dyDescent="0.3"/>
    <row r="3" spans="1:19" ht="20.100000000000001" customHeight="1" thickBot="1" x14ac:dyDescent="0.3">
      <c r="A3" s="374" t="str">
        <f>E1_ZB!B16</f>
        <v>Moduł E1/2</v>
      </c>
      <c r="B3" s="374"/>
      <c r="C3" s="374"/>
      <c r="D3" s="378" t="str">
        <f>E1_ZB!C16</f>
        <v>Organizacja i zarządzanie</v>
      </c>
      <c r="E3" s="379"/>
      <c r="F3" s="379"/>
      <c r="G3" s="379"/>
      <c r="H3" s="379"/>
      <c r="I3" s="380"/>
      <c r="J3" s="3"/>
      <c r="K3" s="3"/>
      <c r="L3" s="4"/>
      <c r="M3" s="4"/>
      <c r="N3" s="4"/>
      <c r="O3" s="4"/>
      <c r="P3" s="4"/>
      <c r="Q3" s="4"/>
      <c r="R3" s="4"/>
    </row>
    <row r="4" spans="1:19" ht="18.75" thickBot="1" x14ac:dyDescent="0.3">
      <c r="A4" s="437" t="s">
        <v>110</v>
      </c>
      <c r="B4" s="437"/>
      <c r="C4" s="437"/>
      <c r="D4" s="375" t="str">
        <f>E1_ZB!B17</f>
        <v>Kurs 2.1.</v>
      </c>
      <c r="E4" s="376"/>
      <c r="F4" s="376"/>
      <c r="G4" s="376"/>
      <c r="H4" s="376"/>
      <c r="I4" s="377"/>
      <c r="J4" s="3"/>
      <c r="K4" s="3"/>
      <c r="L4" s="4"/>
      <c r="M4" s="4"/>
      <c r="N4" s="4"/>
      <c r="O4" s="4"/>
      <c r="P4" s="4"/>
      <c r="Q4" s="4"/>
      <c r="R4" s="4"/>
    </row>
    <row r="5" spans="1:19" ht="23.25" thickBot="1" x14ac:dyDescent="0.3">
      <c r="A5" s="438" t="s">
        <v>111</v>
      </c>
      <c r="B5" s="438"/>
      <c r="C5" s="438"/>
      <c r="D5" s="439" t="str">
        <f>E1_ZB!C17</f>
        <v>Zarządzanie i zachowania organizacji</v>
      </c>
      <c r="E5" s="439"/>
      <c r="F5" s="439"/>
      <c r="G5" s="439"/>
      <c r="H5" s="439"/>
      <c r="I5" s="439"/>
      <c r="J5" s="439"/>
      <c r="K5" s="439"/>
      <c r="L5" s="440" t="s">
        <v>94</v>
      </c>
      <c r="M5" s="440"/>
      <c r="N5" s="44">
        <f>E1_ZB!D17</f>
        <v>4</v>
      </c>
      <c r="O5" s="440" t="s">
        <v>95</v>
      </c>
      <c r="P5" s="440"/>
      <c r="Q5" s="449" t="str">
        <f>E1_ZB!F16</f>
        <v>dr R. Nowak-Lewandowska</v>
      </c>
      <c r="R5" s="449"/>
      <c r="S5" s="449"/>
    </row>
    <row r="6" spans="1:19" ht="10.15" customHeight="1" thickBot="1" x14ac:dyDescent="0.3">
      <c r="A6" s="285"/>
      <c r="B6" s="285"/>
      <c r="C6" s="285"/>
      <c r="D6" s="285"/>
      <c r="E6" s="285"/>
      <c r="F6" s="285"/>
      <c r="G6" s="285"/>
      <c r="H6" s="285"/>
      <c r="I6" s="285"/>
      <c r="J6" s="285"/>
      <c r="K6" s="285"/>
      <c r="L6" s="285"/>
      <c r="M6" s="285"/>
      <c r="N6" s="285"/>
      <c r="O6" s="285"/>
      <c r="P6" s="285"/>
      <c r="Q6" s="285"/>
      <c r="R6" s="285"/>
      <c r="S6" s="285"/>
    </row>
    <row r="7" spans="1:19" s="175" customFormat="1" ht="40.5" customHeight="1" thickBot="1" x14ac:dyDescent="0.3">
      <c r="A7" s="438" t="s">
        <v>96</v>
      </c>
      <c r="B7" s="438"/>
      <c r="C7" s="438"/>
      <c r="D7" s="6" t="str">
        <f>E1_ZB!B3</f>
        <v>EKONOMIA</v>
      </c>
      <c r="E7" s="6" t="str">
        <f>E1_ZB!B4</f>
        <v>I stopnia</v>
      </c>
      <c r="F7" s="184" t="s">
        <v>97</v>
      </c>
      <c r="G7" s="40" t="str">
        <f>'M (2)'!G6</f>
        <v>I</v>
      </c>
      <c r="H7" s="184" t="s">
        <v>99</v>
      </c>
      <c r="I7" s="40">
        <f>'M (2)'!I6</f>
        <v>1</v>
      </c>
      <c r="J7" s="289" t="s">
        <v>384</v>
      </c>
      <c r="K7" s="290"/>
      <c r="L7" s="382" t="s">
        <v>100</v>
      </c>
      <c r="M7" s="383"/>
      <c r="N7" s="7" t="s">
        <v>101</v>
      </c>
      <c r="O7" s="449" t="s">
        <v>102</v>
      </c>
      <c r="P7" s="449"/>
      <c r="Q7" s="450" t="s">
        <v>103</v>
      </c>
      <c r="R7" s="450"/>
      <c r="S7" s="45">
        <f>E1_ZB!G17</f>
        <v>30</v>
      </c>
    </row>
    <row r="8" spans="1:19" ht="10.15" customHeight="1" thickBot="1" x14ac:dyDescent="0.3">
      <c r="A8" s="381"/>
      <c r="B8" s="381"/>
      <c r="C8" s="381"/>
      <c r="D8" s="381"/>
      <c r="E8" s="381"/>
      <c r="F8" s="381"/>
      <c r="G8" s="381"/>
      <c r="H8" s="381"/>
      <c r="I8" s="381"/>
      <c r="J8" s="381"/>
      <c r="K8" s="381"/>
      <c r="L8" s="381"/>
      <c r="M8" s="381"/>
      <c r="N8" s="381"/>
      <c r="O8" s="381"/>
      <c r="P8" s="381"/>
      <c r="Q8" s="381"/>
      <c r="R8" s="381"/>
      <c r="S8" s="381"/>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4" t="s">
        <v>107</v>
      </c>
      <c r="B10" s="245"/>
      <c r="C10" s="245"/>
      <c r="D10" s="245"/>
      <c r="E10" s="245"/>
      <c r="F10" s="245"/>
      <c r="G10" s="245"/>
      <c r="H10" s="245"/>
      <c r="I10" s="245"/>
      <c r="J10" s="245"/>
      <c r="K10" s="245"/>
      <c r="L10" s="245"/>
      <c r="M10" s="245"/>
      <c r="N10" s="245"/>
      <c r="O10" s="245"/>
      <c r="P10" s="245"/>
      <c r="Q10" s="245"/>
      <c r="R10" s="245"/>
      <c r="S10" s="246"/>
    </row>
    <row r="11" spans="1:19" ht="15" customHeight="1" x14ac:dyDescent="0.25">
      <c r="A11" s="447" t="s">
        <v>113</v>
      </c>
      <c r="B11" s="398" t="s">
        <v>114</v>
      </c>
      <c r="C11" s="399"/>
      <c r="D11" s="399"/>
      <c r="E11" s="399"/>
      <c r="F11" s="399"/>
      <c r="G11" s="399"/>
      <c r="H11" s="399"/>
      <c r="I11" s="399"/>
      <c r="J11" s="399"/>
      <c r="K11" s="399"/>
      <c r="L11" s="399"/>
      <c r="M11" s="400"/>
      <c r="N11" s="392" t="s">
        <v>115</v>
      </c>
      <c r="O11" s="393"/>
      <c r="P11" s="393"/>
      <c r="Q11" s="393"/>
      <c r="R11" s="393"/>
      <c r="S11" s="394"/>
    </row>
    <row r="12" spans="1:19" ht="15" customHeight="1" x14ac:dyDescent="0.25">
      <c r="A12" s="447"/>
      <c r="B12" s="401"/>
      <c r="C12" s="402"/>
      <c r="D12" s="402"/>
      <c r="E12" s="402"/>
      <c r="F12" s="402"/>
      <c r="G12" s="402"/>
      <c r="H12" s="402"/>
      <c r="I12" s="402"/>
      <c r="J12" s="402"/>
      <c r="K12" s="402"/>
      <c r="L12" s="402"/>
      <c r="M12" s="403"/>
      <c r="N12" s="395"/>
      <c r="O12" s="396"/>
      <c r="P12" s="396"/>
      <c r="Q12" s="396"/>
      <c r="R12" s="396"/>
      <c r="S12" s="397"/>
    </row>
    <row r="13" spans="1:19" ht="20.100000000000001" customHeight="1" thickBot="1" x14ac:dyDescent="0.3">
      <c r="A13" s="452"/>
      <c r="B13" s="404" t="s">
        <v>476</v>
      </c>
      <c r="C13" s="405"/>
      <c r="D13" s="405"/>
      <c r="E13" s="405"/>
      <c r="F13" s="405"/>
      <c r="G13" s="405"/>
      <c r="H13" s="405"/>
      <c r="I13" s="405"/>
      <c r="J13" s="405"/>
      <c r="K13" s="405"/>
      <c r="L13" s="405"/>
      <c r="M13" s="406"/>
      <c r="N13" s="131"/>
      <c r="O13" s="134" t="s">
        <v>892</v>
      </c>
      <c r="P13" s="135"/>
      <c r="Q13" s="132"/>
      <c r="R13" s="132"/>
      <c r="S13" s="133"/>
    </row>
    <row r="14" spans="1:19" ht="15" customHeight="1" x14ac:dyDescent="0.25">
      <c r="A14" s="442" t="s">
        <v>116</v>
      </c>
      <c r="B14" s="387" t="s">
        <v>581</v>
      </c>
      <c r="C14" s="388"/>
      <c r="D14" s="388"/>
      <c r="E14" s="388"/>
      <c r="F14" s="388"/>
      <c r="G14" s="388"/>
      <c r="H14" s="388"/>
      <c r="I14" s="388"/>
      <c r="J14" s="388"/>
      <c r="K14" s="388"/>
      <c r="L14" s="388"/>
      <c r="M14" s="389"/>
      <c r="N14" s="355" t="s">
        <v>297</v>
      </c>
      <c r="O14" s="356"/>
      <c r="P14" s="356"/>
      <c r="Q14" s="356"/>
      <c r="R14" s="356"/>
      <c r="S14" s="357"/>
    </row>
    <row r="15" spans="1:19" ht="15" customHeight="1" x14ac:dyDescent="0.25">
      <c r="A15" s="339"/>
      <c r="B15" s="318"/>
      <c r="C15" s="319"/>
      <c r="D15" s="319"/>
      <c r="E15" s="319"/>
      <c r="F15" s="319"/>
      <c r="G15" s="319"/>
      <c r="H15" s="319"/>
      <c r="I15" s="319"/>
      <c r="J15" s="319"/>
      <c r="K15" s="319"/>
      <c r="L15" s="319"/>
      <c r="M15" s="320"/>
      <c r="N15" s="352" t="s">
        <v>295</v>
      </c>
      <c r="O15" s="353"/>
      <c r="P15" s="353"/>
      <c r="Q15" s="353"/>
      <c r="R15" s="353"/>
      <c r="S15" s="354"/>
    </row>
    <row r="16" spans="1:19" ht="15" customHeight="1" x14ac:dyDescent="0.25">
      <c r="A16" s="339"/>
      <c r="B16" s="318"/>
      <c r="C16" s="319"/>
      <c r="D16" s="319"/>
      <c r="E16" s="319"/>
      <c r="F16" s="319"/>
      <c r="G16" s="319"/>
      <c r="H16" s="319"/>
      <c r="I16" s="319"/>
      <c r="J16" s="319"/>
      <c r="K16" s="319"/>
      <c r="L16" s="319"/>
      <c r="M16" s="320"/>
      <c r="N16" s="352"/>
      <c r="O16" s="353"/>
      <c r="P16" s="353"/>
      <c r="Q16" s="353"/>
      <c r="R16" s="353"/>
      <c r="S16" s="354"/>
    </row>
    <row r="17" spans="1:19" ht="15" customHeight="1" x14ac:dyDescent="0.25">
      <c r="A17" s="339"/>
      <c r="B17" s="318"/>
      <c r="C17" s="319"/>
      <c r="D17" s="319"/>
      <c r="E17" s="319"/>
      <c r="F17" s="319"/>
      <c r="G17" s="319"/>
      <c r="H17" s="319"/>
      <c r="I17" s="319"/>
      <c r="J17" s="319"/>
      <c r="K17" s="319"/>
      <c r="L17" s="319"/>
      <c r="M17" s="320"/>
      <c r="N17" s="352"/>
      <c r="O17" s="353"/>
      <c r="P17" s="353"/>
      <c r="Q17" s="353"/>
      <c r="R17" s="353"/>
      <c r="S17" s="354"/>
    </row>
    <row r="18" spans="1:19" ht="15" customHeight="1" x14ac:dyDescent="0.25">
      <c r="A18" s="339"/>
      <c r="B18" s="384"/>
      <c r="C18" s="385"/>
      <c r="D18" s="385"/>
      <c r="E18" s="385"/>
      <c r="F18" s="385"/>
      <c r="G18" s="385"/>
      <c r="H18" s="385"/>
      <c r="I18" s="385"/>
      <c r="J18" s="385"/>
      <c r="K18" s="385"/>
      <c r="L18" s="385"/>
      <c r="M18" s="386"/>
      <c r="N18" s="358"/>
      <c r="O18" s="359"/>
      <c r="P18" s="359"/>
      <c r="Q18" s="359"/>
      <c r="R18" s="359"/>
      <c r="S18" s="360"/>
    </row>
    <row r="19" spans="1:19" ht="15" customHeight="1" x14ac:dyDescent="0.25">
      <c r="A19" s="339"/>
      <c r="B19" s="315" t="s">
        <v>582</v>
      </c>
      <c r="C19" s="316"/>
      <c r="D19" s="316"/>
      <c r="E19" s="316"/>
      <c r="F19" s="316"/>
      <c r="G19" s="316"/>
      <c r="H19" s="316"/>
      <c r="I19" s="316"/>
      <c r="J19" s="316"/>
      <c r="K19" s="316"/>
      <c r="L19" s="316"/>
      <c r="M19" s="317"/>
      <c r="N19" s="349" t="s">
        <v>296</v>
      </c>
      <c r="O19" s="350"/>
      <c r="P19" s="350"/>
      <c r="Q19" s="350"/>
      <c r="R19" s="350"/>
      <c r="S19" s="351"/>
    </row>
    <row r="20" spans="1:19" ht="15" customHeight="1" x14ac:dyDescent="0.25">
      <c r="A20" s="339"/>
      <c r="B20" s="318"/>
      <c r="C20" s="319"/>
      <c r="D20" s="319"/>
      <c r="E20" s="319"/>
      <c r="F20" s="319"/>
      <c r="G20" s="319"/>
      <c r="H20" s="319"/>
      <c r="I20" s="319"/>
      <c r="J20" s="319"/>
      <c r="K20" s="319"/>
      <c r="L20" s="319"/>
      <c r="M20" s="320"/>
      <c r="N20" s="352" t="s">
        <v>299</v>
      </c>
      <c r="O20" s="353"/>
      <c r="P20" s="353"/>
      <c r="Q20" s="353"/>
      <c r="R20" s="353"/>
      <c r="S20" s="354"/>
    </row>
    <row r="21" spans="1:19" ht="15" customHeight="1" x14ac:dyDescent="0.25">
      <c r="A21" s="339"/>
      <c r="B21" s="318"/>
      <c r="C21" s="319"/>
      <c r="D21" s="319"/>
      <c r="E21" s="319"/>
      <c r="F21" s="319"/>
      <c r="G21" s="319"/>
      <c r="H21" s="319"/>
      <c r="I21" s="319"/>
      <c r="J21" s="319"/>
      <c r="K21" s="319"/>
      <c r="L21" s="319"/>
      <c r="M21" s="320"/>
      <c r="N21" s="352" t="s">
        <v>297</v>
      </c>
      <c r="O21" s="353"/>
      <c r="P21" s="353"/>
      <c r="Q21" s="353"/>
      <c r="R21" s="353"/>
      <c r="S21" s="354"/>
    </row>
    <row r="22" spans="1:19" ht="15" customHeight="1" x14ac:dyDescent="0.25">
      <c r="A22" s="339"/>
      <c r="B22" s="318"/>
      <c r="C22" s="319"/>
      <c r="D22" s="319"/>
      <c r="E22" s="319"/>
      <c r="F22" s="319"/>
      <c r="G22" s="319"/>
      <c r="H22" s="319"/>
      <c r="I22" s="319"/>
      <c r="J22" s="319"/>
      <c r="K22" s="319"/>
      <c r="L22" s="319"/>
      <c r="M22" s="320"/>
      <c r="N22" s="352"/>
      <c r="O22" s="353"/>
      <c r="P22" s="353"/>
      <c r="Q22" s="353"/>
      <c r="R22" s="353"/>
      <c r="S22" s="354"/>
    </row>
    <row r="23" spans="1:19" ht="15" customHeight="1" thickBot="1" x14ac:dyDescent="0.3">
      <c r="A23" s="339"/>
      <c r="B23" s="384"/>
      <c r="C23" s="385"/>
      <c r="D23" s="385"/>
      <c r="E23" s="385"/>
      <c r="F23" s="385"/>
      <c r="G23" s="385"/>
      <c r="H23" s="385"/>
      <c r="I23" s="385"/>
      <c r="J23" s="385"/>
      <c r="K23" s="385"/>
      <c r="L23" s="385"/>
      <c r="M23" s="386"/>
      <c r="N23" s="358"/>
      <c r="O23" s="359"/>
      <c r="P23" s="359"/>
      <c r="Q23" s="359"/>
      <c r="R23" s="359"/>
      <c r="S23" s="360"/>
    </row>
    <row r="24" spans="1:19" ht="15" hidden="1" customHeight="1" x14ac:dyDescent="0.25">
      <c r="A24" s="339"/>
      <c r="B24" s="315"/>
      <c r="C24" s="316"/>
      <c r="D24" s="316"/>
      <c r="E24" s="316"/>
      <c r="F24" s="316"/>
      <c r="G24" s="316"/>
      <c r="H24" s="316"/>
      <c r="I24" s="316"/>
      <c r="J24" s="316"/>
      <c r="K24" s="316"/>
      <c r="L24" s="316"/>
      <c r="M24" s="317"/>
      <c r="N24" s="349"/>
      <c r="O24" s="350"/>
      <c r="P24" s="350"/>
      <c r="Q24" s="350"/>
      <c r="R24" s="350"/>
      <c r="S24" s="351"/>
    </row>
    <row r="25" spans="1:19" ht="15" hidden="1" customHeight="1" x14ac:dyDescent="0.25">
      <c r="A25" s="339"/>
      <c r="B25" s="318"/>
      <c r="C25" s="319"/>
      <c r="D25" s="319"/>
      <c r="E25" s="319"/>
      <c r="F25" s="319"/>
      <c r="G25" s="319"/>
      <c r="H25" s="319"/>
      <c r="I25" s="319"/>
      <c r="J25" s="319"/>
      <c r="K25" s="319"/>
      <c r="L25" s="319"/>
      <c r="M25" s="320"/>
      <c r="N25" s="352"/>
      <c r="O25" s="353"/>
      <c r="P25" s="353"/>
      <c r="Q25" s="353"/>
      <c r="R25" s="353"/>
      <c r="S25" s="354"/>
    </row>
    <row r="26" spans="1:19" ht="15" hidden="1" customHeight="1" x14ac:dyDescent="0.25">
      <c r="A26" s="339"/>
      <c r="B26" s="318"/>
      <c r="C26" s="319"/>
      <c r="D26" s="319"/>
      <c r="E26" s="319"/>
      <c r="F26" s="319"/>
      <c r="G26" s="319"/>
      <c r="H26" s="319"/>
      <c r="I26" s="319"/>
      <c r="J26" s="319"/>
      <c r="K26" s="319"/>
      <c r="L26" s="319"/>
      <c r="M26" s="320"/>
      <c r="N26" s="352"/>
      <c r="O26" s="353"/>
      <c r="P26" s="353"/>
      <c r="Q26" s="353"/>
      <c r="R26" s="353"/>
      <c r="S26" s="354"/>
    </row>
    <row r="27" spans="1:19" ht="15" hidden="1" customHeight="1" x14ac:dyDescent="0.25">
      <c r="A27" s="339"/>
      <c r="B27" s="318"/>
      <c r="C27" s="319"/>
      <c r="D27" s="319"/>
      <c r="E27" s="319"/>
      <c r="F27" s="319"/>
      <c r="G27" s="319"/>
      <c r="H27" s="319"/>
      <c r="I27" s="319"/>
      <c r="J27" s="319"/>
      <c r="K27" s="319"/>
      <c r="L27" s="319"/>
      <c r="M27" s="320"/>
      <c r="N27" s="352"/>
      <c r="O27" s="353"/>
      <c r="P27" s="353"/>
      <c r="Q27" s="353"/>
      <c r="R27" s="353"/>
      <c r="S27" s="354"/>
    </row>
    <row r="28" spans="1:19" ht="15" hidden="1" customHeight="1" x14ac:dyDescent="0.25">
      <c r="A28" s="339"/>
      <c r="B28" s="384"/>
      <c r="C28" s="385"/>
      <c r="D28" s="385"/>
      <c r="E28" s="385"/>
      <c r="F28" s="385"/>
      <c r="G28" s="385"/>
      <c r="H28" s="385"/>
      <c r="I28" s="385"/>
      <c r="J28" s="385"/>
      <c r="K28" s="385"/>
      <c r="L28" s="385"/>
      <c r="M28" s="386"/>
      <c r="N28" s="358"/>
      <c r="O28" s="359"/>
      <c r="P28" s="359"/>
      <c r="Q28" s="359"/>
      <c r="R28" s="359"/>
      <c r="S28" s="360"/>
    </row>
    <row r="29" spans="1:19" ht="15" hidden="1" customHeight="1" x14ac:dyDescent="0.25">
      <c r="A29" s="339"/>
      <c r="B29" s="315"/>
      <c r="C29" s="316"/>
      <c r="D29" s="316"/>
      <c r="E29" s="316"/>
      <c r="F29" s="316"/>
      <c r="G29" s="316"/>
      <c r="H29" s="316"/>
      <c r="I29" s="316"/>
      <c r="J29" s="316"/>
      <c r="K29" s="316"/>
      <c r="L29" s="316"/>
      <c r="M29" s="317"/>
      <c r="N29" s="349"/>
      <c r="O29" s="350"/>
      <c r="P29" s="350"/>
      <c r="Q29" s="350"/>
      <c r="R29" s="350"/>
      <c r="S29" s="351"/>
    </row>
    <row r="30" spans="1:19" ht="15" hidden="1" customHeight="1" x14ac:dyDescent="0.25">
      <c r="A30" s="339"/>
      <c r="B30" s="318"/>
      <c r="C30" s="319"/>
      <c r="D30" s="319"/>
      <c r="E30" s="319"/>
      <c r="F30" s="319"/>
      <c r="G30" s="319"/>
      <c r="H30" s="319"/>
      <c r="I30" s="319"/>
      <c r="J30" s="319"/>
      <c r="K30" s="319"/>
      <c r="L30" s="319"/>
      <c r="M30" s="320"/>
      <c r="N30" s="352"/>
      <c r="O30" s="353"/>
      <c r="P30" s="353"/>
      <c r="Q30" s="353"/>
      <c r="R30" s="353"/>
      <c r="S30" s="354"/>
    </row>
    <row r="31" spans="1:19" ht="15" hidden="1" customHeight="1" x14ac:dyDescent="0.25">
      <c r="A31" s="339"/>
      <c r="B31" s="318"/>
      <c r="C31" s="319"/>
      <c r="D31" s="319"/>
      <c r="E31" s="319"/>
      <c r="F31" s="319"/>
      <c r="G31" s="319"/>
      <c r="H31" s="319"/>
      <c r="I31" s="319"/>
      <c r="J31" s="319"/>
      <c r="K31" s="319"/>
      <c r="L31" s="319"/>
      <c r="M31" s="320"/>
      <c r="N31" s="352"/>
      <c r="O31" s="353"/>
      <c r="P31" s="353"/>
      <c r="Q31" s="353"/>
      <c r="R31" s="353"/>
      <c r="S31" s="354"/>
    </row>
    <row r="32" spans="1:19" ht="15" hidden="1" customHeight="1" x14ac:dyDescent="0.25">
      <c r="A32" s="339"/>
      <c r="B32" s="318"/>
      <c r="C32" s="319"/>
      <c r="D32" s="319"/>
      <c r="E32" s="319"/>
      <c r="F32" s="319"/>
      <c r="G32" s="319"/>
      <c r="H32" s="319"/>
      <c r="I32" s="319"/>
      <c r="J32" s="319"/>
      <c r="K32" s="319"/>
      <c r="L32" s="319"/>
      <c r="M32" s="320"/>
      <c r="N32" s="352"/>
      <c r="O32" s="353"/>
      <c r="P32" s="353"/>
      <c r="Q32" s="353"/>
      <c r="R32" s="353"/>
      <c r="S32" s="354"/>
    </row>
    <row r="33" spans="1:19" ht="15" hidden="1" customHeight="1" thickBot="1" x14ac:dyDescent="0.3">
      <c r="A33" s="443"/>
      <c r="B33" s="321"/>
      <c r="C33" s="322"/>
      <c r="D33" s="322"/>
      <c r="E33" s="322"/>
      <c r="F33" s="322"/>
      <c r="G33" s="322"/>
      <c r="H33" s="322"/>
      <c r="I33" s="322"/>
      <c r="J33" s="322"/>
      <c r="K33" s="322"/>
      <c r="L33" s="322"/>
      <c r="M33" s="323"/>
      <c r="N33" s="364"/>
      <c r="O33" s="365"/>
      <c r="P33" s="365"/>
      <c r="Q33" s="365"/>
      <c r="R33" s="365"/>
      <c r="S33" s="366"/>
    </row>
    <row r="34" spans="1:19" ht="15" customHeight="1" x14ac:dyDescent="0.25">
      <c r="A34" s="444" t="s">
        <v>117</v>
      </c>
      <c r="B34" s="387" t="s">
        <v>583</v>
      </c>
      <c r="C34" s="388"/>
      <c r="D34" s="388"/>
      <c r="E34" s="388"/>
      <c r="F34" s="388"/>
      <c r="G34" s="388"/>
      <c r="H34" s="388"/>
      <c r="I34" s="388"/>
      <c r="J34" s="388"/>
      <c r="K34" s="388"/>
      <c r="L34" s="388"/>
      <c r="M34" s="389"/>
      <c r="N34" s="355" t="s">
        <v>308</v>
      </c>
      <c r="O34" s="356"/>
      <c r="P34" s="356"/>
      <c r="Q34" s="356"/>
      <c r="R34" s="356"/>
      <c r="S34" s="357"/>
    </row>
    <row r="35" spans="1:19" ht="15" customHeight="1" x14ac:dyDescent="0.25">
      <c r="A35" s="445"/>
      <c r="B35" s="318"/>
      <c r="C35" s="319"/>
      <c r="D35" s="319"/>
      <c r="E35" s="319"/>
      <c r="F35" s="319"/>
      <c r="G35" s="319"/>
      <c r="H35" s="319"/>
      <c r="I35" s="319"/>
      <c r="J35" s="319"/>
      <c r="K35" s="319"/>
      <c r="L35" s="319"/>
      <c r="M35" s="320"/>
      <c r="N35" s="352" t="s">
        <v>315</v>
      </c>
      <c r="O35" s="353"/>
      <c r="P35" s="353"/>
      <c r="Q35" s="353"/>
      <c r="R35" s="353"/>
      <c r="S35" s="354"/>
    </row>
    <row r="36" spans="1:19" ht="15" customHeight="1" x14ac:dyDescent="0.25">
      <c r="A36" s="445"/>
      <c r="B36" s="318"/>
      <c r="C36" s="319"/>
      <c r="D36" s="319"/>
      <c r="E36" s="319"/>
      <c r="F36" s="319"/>
      <c r="G36" s="319"/>
      <c r="H36" s="319"/>
      <c r="I36" s="319"/>
      <c r="J36" s="319"/>
      <c r="K36" s="319"/>
      <c r="L36" s="319"/>
      <c r="M36" s="320"/>
      <c r="N36" s="352"/>
      <c r="O36" s="353"/>
      <c r="P36" s="353"/>
      <c r="Q36" s="353"/>
      <c r="R36" s="353"/>
      <c r="S36" s="354"/>
    </row>
    <row r="37" spans="1:19" ht="15" customHeight="1" x14ac:dyDescent="0.25">
      <c r="A37" s="445"/>
      <c r="B37" s="318"/>
      <c r="C37" s="319"/>
      <c r="D37" s="319"/>
      <c r="E37" s="319"/>
      <c r="F37" s="319"/>
      <c r="G37" s="319"/>
      <c r="H37" s="319"/>
      <c r="I37" s="319"/>
      <c r="J37" s="319"/>
      <c r="K37" s="319"/>
      <c r="L37" s="319"/>
      <c r="M37" s="320"/>
      <c r="N37" s="352"/>
      <c r="O37" s="353"/>
      <c r="P37" s="353"/>
      <c r="Q37" s="353"/>
      <c r="R37" s="353"/>
      <c r="S37" s="354"/>
    </row>
    <row r="38" spans="1:19" ht="15" customHeight="1" x14ac:dyDescent="0.25">
      <c r="A38" s="445"/>
      <c r="B38" s="384"/>
      <c r="C38" s="385"/>
      <c r="D38" s="385"/>
      <c r="E38" s="385"/>
      <c r="F38" s="385"/>
      <c r="G38" s="385"/>
      <c r="H38" s="385"/>
      <c r="I38" s="385"/>
      <c r="J38" s="385"/>
      <c r="K38" s="385"/>
      <c r="L38" s="385"/>
      <c r="M38" s="386"/>
      <c r="N38" s="358"/>
      <c r="O38" s="359"/>
      <c r="P38" s="359"/>
      <c r="Q38" s="359"/>
      <c r="R38" s="359"/>
      <c r="S38" s="360"/>
    </row>
    <row r="39" spans="1:19" ht="15" customHeight="1" x14ac:dyDescent="0.25">
      <c r="A39" s="445"/>
      <c r="B39" s="315" t="s">
        <v>584</v>
      </c>
      <c r="C39" s="316"/>
      <c r="D39" s="316"/>
      <c r="E39" s="316"/>
      <c r="F39" s="316"/>
      <c r="G39" s="316"/>
      <c r="H39" s="316"/>
      <c r="I39" s="316"/>
      <c r="J39" s="316"/>
      <c r="K39" s="316"/>
      <c r="L39" s="316"/>
      <c r="M39" s="317"/>
      <c r="N39" s="349" t="s">
        <v>312</v>
      </c>
      <c r="O39" s="350"/>
      <c r="P39" s="350"/>
      <c r="Q39" s="350"/>
      <c r="R39" s="350"/>
      <c r="S39" s="351"/>
    </row>
    <row r="40" spans="1:19" ht="15" customHeight="1" x14ac:dyDescent="0.25">
      <c r="A40" s="445"/>
      <c r="B40" s="318"/>
      <c r="C40" s="319"/>
      <c r="D40" s="319"/>
      <c r="E40" s="319"/>
      <c r="F40" s="319"/>
      <c r="G40" s="319"/>
      <c r="H40" s="319"/>
      <c r="I40" s="319"/>
      <c r="J40" s="319"/>
      <c r="K40" s="319"/>
      <c r="L40" s="319"/>
      <c r="M40" s="320"/>
      <c r="N40" s="352"/>
      <c r="O40" s="353"/>
      <c r="P40" s="353"/>
      <c r="Q40" s="353"/>
      <c r="R40" s="353"/>
      <c r="S40" s="354"/>
    </row>
    <row r="41" spans="1:19" ht="15" customHeight="1" x14ac:dyDescent="0.25">
      <c r="A41" s="445"/>
      <c r="B41" s="318"/>
      <c r="C41" s="319"/>
      <c r="D41" s="319"/>
      <c r="E41" s="319"/>
      <c r="F41" s="319"/>
      <c r="G41" s="319"/>
      <c r="H41" s="319"/>
      <c r="I41" s="319"/>
      <c r="J41" s="319"/>
      <c r="K41" s="319"/>
      <c r="L41" s="319"/>
      <c r="M41" s="320"/>
      <c r="N41" s="352"/>
      <c r="O41" s="353"/>
      <c r="P41" s="353"/>
      <c r="Q41" s="353"/>
      <c r="R41" s="353"/>
      <c r="S41" s="354"/>
    </row>
    <row r="42" spans="1:19" ht="15" customHeight="1" x14ac:dyDescent="0.25">
      <c r="A42" s="445"/>
      <c r="B42" s="318"/>
      <c r="C42" s="319"/>
      <c r="D42" s="319"/>
      <c r="E42" s="319"/>
      <c r="F42" s="319"/>
      <c r="G42" s="319"/>
      <c r="H42" s="319"/>
      <c r="I42" s="319"/>
      <c r="J42" s="319"/>
      <c r="K42" s="319"/>
      <c r="L42" s="319"/>
      <c r="M42" s="320"/>
      <c r="N42" s="352"/>
      <c r="O42" s="353"/>
      <c r="P42" s="353"/>
      <c r="Q42" s="353"/>
      <c r="R42" s="353"/>
      <c r="S42" s="354"/>
    </row>
    <row r="43" spans="1:19" ht="15" customHeight="1" x14ac:dyDescent="0.25">
      <c r="A43" s="445"/>
      <c r="B43" s="384"/>
      <c r="C43" s="385"/>
      <c r="D43" s="385"/>
      <c r="E43" s="385"/>
      <c r="F43" s="385"/>
      <c r="G43" s="385"/>
      <c r="H43" s="385"/>
      <c r="I43" s="385"/>
      <c r="J43" s="385"/>
      <c r="K43" s="385"/>
      <c r="L43" s="385"/>
      <c r="M43" s="386"/>
      <c r="N43" s="358"/>
      <c r="O43" s="359"/>
      <c r="P43" s="359"/>
      <c r="Q43" s="359"/>
      <c r="R43" s="359"/>
      <c r="S43" s="360"/>
    </row>
    <row r="44" spans="1:19" ht="15" customHeight="1" x14ac:dyDescent="0.25">
      <c r="A44" s="445"/>
      <c r="B44" s="315" t="s">
        <v>585</v>
      </c>
      <c r="C44" s="316"/>
      <c r="D44" s="316"/>
      <c r="E44" s="316"/>
      <c r="F44" s="316"/>
      <c r="G44" s="316"/>
      <c r="H44" s="316"/>
      <c r="I44" s="316"/>
      <c r="J44" s="316"/>
      <c r="K44" s="316"/>
      <c r="L44" s="316"/>
      <c r="M44" s="317"/>
      <c r="N44" s="349" t="s">
        <v>313</v>
      </c>
      <c r="O44" s="350"/>
      <c r="P44" s="350"/>
      <c r="Q44" s="350"/>
      <c r="R44" s="350"/>
      <c r="S44" s="351"/>
    </row>
    <row r="45" spans="1:19" ht="15" customHeight="1" x14ac:dyDescent="0.25">
      <c r="A45" s="445"/>
      <c r="B45" s="318"/>
      <c r="C45" s="319"/>
      <c r="D45" s="319"/>
      <c r="E45" s="319"/>
      <c r="F45" s="319"/>
      <c r="G45" s="319"/>
      <c r="H45" s="319"/>
      <c r="I45" s="319"/>
      <c r="J45" s="319"/>
      <c r="K45" s="319"/>
      <c r="L45" s="319"/>
      <c r="M45" s="320"/>
      <c r="N45" s="352" t="s">
        <v>317</v>
      </c>
      <c r="O45" s="353"/>
      <c r="P45" s="353"/>
      <c r="Q45" s="353"/>
      <c r="R45" s="353"/>
      <c r="S45" s="354"/>
    </row>
    <row r="46" spans="1:19" ht="15" customHeight="1" x14ac:dyDescent="0.25">
      <c r="A46" s="445"/>
      <c r="B46" s="318"/>
      <c r="C46" s="319"/>
      <c r="D46" s="319"/>
      <c r="E46" s="319"/>
      <c r="F46" s="319"/>
      <c r="G46" s="319"/>
      <c r="H46" s="319"/>
      <c r="I46" s="319"/>
      <c r="J46" s="319"/>
      <c r="K46" s="319"/>
      <c r="L46" s="319"/>
      <c r="M46" s="320"/>
      <c r="N46" s="352"/>
      <c r="O46" s="353"/>
      <c r="P46" s="353"/>
      <c r="Q46" s="353"/>
      <c r="R46" s="353"/>
      <c r="S46" s="354"/>
    </row>
    <row r="47" spans="1:19" ht="15" customHeight="1" x14ac:dyDescent="0.25">
      <c r="A47" s="445"/>
      <c r="B47" s="318"/>
      <c r="C47" s="319"/>
      <c r="D47" s="319"/>
      <c r="E47" s="319"/>
      <c r="F47" s="319"/>
      <c r="G47" s="319"/>
      <c r="H47" s="319"/>
      <c r="I47" s="319"/>
      <c r="J47" s="319"/>
      <c r="K47" s="319"/>
      <c r="L47" s="319"/>
      <c r="M47" s="320"/>
      <c r="N47" s="352"/>
      <c r="O47" s="353"/>
      <c r="P47" s="353"/>
      <c r="Q47" s="353"/>
      <c r="R47" s="353"/>
      <c r="S47" s="354"/>
    </row>
    <row r="48" spans="1:19" ht="15" customHeight="1" thickBot="1" x14ac:dyDescent="0.3">
      <c r="A48" s="445"/>
      <c r="B48" s="384"/>
      <c r="C48" s="385"/>
      <c r="D48" s="385"/>
      <c r="E48" s="385"/>
      <c r="F48" s="385"/>
      <c r="G48" s="385"/>
      <c r="H48" s="385"/>
      <c r="I48" s="385"/>
      <c r="J48" s="385"/>
      <c r="K48" s="385"/>
      <c r="L48" s="385"/>
      <c r="M48" s="386"/>
      <c r="N48" s="358"/>
      <c r="O48" s="359"/>
      <c r="P48" s="359"/>
      <c r="Q48" s="359"/>
      <c r="R48" s="359"/>
      <c r="S48" s="360"/>
    </row>
    <row r="49" spans="1:19" ht="15" hidden="1" customHeight="1" x14ac:dyDescent="0.25">
      <c r="A49" s="445"/>
      <c r="B49" s="315"/>
      <c r="C49" s="316"/>
      <c r="D49" s="316"/>
      <c r="E49" s="316"/>
      <c r="F49" s="316"/>
      <c r="G49" s="316"/>
      <c r="H49" s="316"/>
      <c r="I49" s="316"/>
      <c r="J49" s="316"/>
      <c r="K49" s="316"/>
      <c r="L49" s="316"/>
      <c r="M49" s="317"/>
      <c r="N49" s="349"/>
      <c r="O49" s="350"/>
      <c r="P49" s="350"/>
      <c r="Q49" s="350"/>
      <c r="R49" s="350"/>
      <c r="S49" s="351"/>
    </row>
    <row r="50" spans="1:19" ht="15" hidden="1" customHeight="1" x14ac:dyDescent="0.25">
      <c r="A50" s="445"/>
      <c r="B50" s="318"/>
      <c r="C50" s="319"/>
      <c r="D50" s="319"/>
      <c r="E50" s="319"/>
      <c r="F50" s="319"/>
      <c r="G50" s="319"/>
      <c r="H50" s="319"/>
      <c r="I50" s="319"/>
      <c r="J50" s="319"/>
      <c r="K50" s="319"/>
      <c r="L50" s="319"/>
      <c r="M50" s="320"/>
      <c r="N50" s="352"/>
      <c r="O50" s="353"/>
      <c r="P50" s="353"/>
      <c r="Q50" s="353"/>
      <c r="R50" s="353"/>
      <c r="S50" s="354"/>
    </row>
    <row r="51" spans="1:19" ht="15" hidden="1" customHeight="1" x14ac:dyDescent="0.25">
      <c r="A51" s="445"/>
      <c r="B51" s="318"/>
      <c r="C51" s="319"/>
      <c r="D51" s="319"/>
      <c r="E51" s="319"/>
      <c r="F51" s="319"/>
      <c r="G51" s="319"/>
      <c r="H51" s="319"/>
      <c r="I51" s="319"/>
      <c r="J51" s="319"/>
      <c r="K51" s="319"/>
      <c r="L51" s="319"/>
      <c r="M51" s="320"/>
      <c r="N51" s="352"/>
      <c r="O51" s="353"/>
      <c r="P51" s="353"/>
      <c r="Q51" s="353"/>
      <c r="R51" s="353"/>
      <c r="S51" s="354"/>
    </row>
    <row r="52" spans="1:19" ht="15" hidden="1" customHeight="1" x14ac:dyDescent="0.25">
      <c r="A52" s="445"/>
      <c r="B52" s="318"/>
      <c r="C52" s="319"/>
      <c r="D52" s="319"/>
      <c r="E52" s="319"/>
      <c r="F52" s="319"/>
      <c r="G52" s="319"/>
      <c r="H52" s="319"/>
      <c r="I52" s="319"/>
      <c r="J52" s="319"/>
      <c r="K52" s="319"/>
      <c r="L52" s="319"/>
      <c r="M52" s="320"/>
      <c r="N52" s="352"/>
      <c r="O52" s="353"/>
      <c r="P52" s="353"/>
      <c r="Q52" s="353"/>
      <c r="R52" s="353"/>
      <c r="S52" s="354"/>
    </row>
    <row r="53" spans="1:19" ht="15" hidden="1" customHeight="1" thickBot="1" x14ac:dyDescent="0.3">
      <c r="A53" s="446"/>
      <c r="B53" s="321"/>
      <c r="C53" s="322"/>
      <c r="D53" s="322"/>
      <c r="E53" s="322"/>
      <c r="F53" s="322"/>
      <c r="G53" s="322"/>
      <c r="H53" s="322"/>
      <c r="I53" s="322"/>
      <c r="J53" s="322"/>
      <c r="K53" s="322"/>
      <c r="L53" s="322"/>
      <c r="M53" s="323"/>
      <c r="N53" s="364"/>
      <c r="O53" s="365"/>
      <c r="P53" s="365"/>
      <c r="Q53" s="365"/>
      <c r="R53" s="365"/>
      <c r="S53" s="366"/>
    </row>
    <row r="54" spans="1:19" ht="15" customHeight="1" x14ac:dyDescent="0.25">
      <c r="A54" s="451" t="s">
        <v>477</v>
      </c>
      <c r="B54" s="387" t="s">
        <v>586</v>
      </c>
      <c r="C54" s="388"/>
      <c r="D54" s="388"/>
      <c r="E54" s="388"/>
      <c r="F54" s="388"/>
      <c r="G54" s="388"/>
      <c r="H54" s="388"/>
      <c r="I54" s="388"/>
      <c r="J54" s="388"/>
      <c r="K54" s="388"/>
      <c r="L54" s="388"/>
      <c r="M54" s="389"/>
      <c r="N54" s="355" t="s">
        <v>323</v>
      </c>
      <c r="O54" s="356"/>
      <c r="P54" s="356"/>
      <c r="Q54" s="356"/>
      <c r="R54" s="356"/>
      <c r="S54" s="357"/>
    </row>
    <row r="55" spans="1:19" ht="15" customHeight="1" x14ac:dyDescent="0.25">
      <c r="A55" s="339"/>
      <c r="B55" s="318"/>
      <c r="C55" s="319"/>
      <c r="D55" s="319"/>
      <c r="E55" s="319"/>
      <c r="F55" s="319"/>
      <c r="G55" s="319"/>
      <c r="H55" s="319"/>
      <c r="I55" s="319"/>
      <c r="J55" s="319"/>
      <c r="K55" s="319"/>
      <c r="L55" s="319"/>
      <c r="M55" s="320"/>
      <c r="N55" s="352" t="s">
        <v>325</v>
      </c>
      <c r="O55" s="353"/>
      <c r="P55" s="353"/>
      <c r="Q55" s="353"/>
      <c r="R55" s="353"/>
      <c r="S55" s="354"/>
    </row>
    <row r="56" spans="1:19" ht="15" customHeight="1" x14ac:dyDescent="0.25">
      <c r="A56" s="339"/>
      <c r="B56" s="318"/>
      <c r="C56" s="319"/>
      <c r="D56" s="319"/>
      <c r="E56" s="319"/>
      <c r="F56" s="319"/>
      <c r="G56" s="319"/>
      <c r="H56" s="319"/>
      <c r="I56" s="319"/>
      <c r="J56" s="319"/>
      <c r="K56" s="319"/>
      <c r="L56" s="319"/>
      <c r="M56" s="320"/>
      <c r="N56" s="352" t="s">
        <v>329</v>
      </c>
      <c r="O56" s="353"/>
      <c r="P56" s="353"/>
      <c r="Q56" s="353"/>
      <c r="R56" s="353"/>
      <c r="S56" s="354"/>
    </row>
    <row r="57" spans="1:19" ht="15" customHeight="1" x14ac:dyDescent="0.25">
      <c r="A57" s="339"/>
      <c r="B57" s="318"/>
      <c r="C57" s="319"/>
      <c r="D57" s="319"/>
      <c r="E57" s="319"/>
      <c r="F57" s="319"/>
      <c r="G57" s="319"/>
      <c r="H57" s="319"/>
      <c r="I57" s="319"/>
      <c r="J57" s="319"/>
      <c r="K57" s="319"/>
      <c r="L57" s="319"/>
      <c r="M57" s="320"/>
      <c r="N57" s="352"/>
      <c r="O57" s="353"/>
      <c r="P57" s="353"/>
      <c r="Q57" s="353"/>
      <c r="R57" s="353"/>
      <c r="S57" s="354"/>
    </row>
    <row r="58" spans="1:19" ht="15" customHeight="1" x14ac:dyDescent="0.25">
      <c r="A58" s="339"/>
      <c r="B58" s="384"/>
      <c r="C58" s="385"/>
      <c r="D58" s="385"/>
      <c r="E58" s="385"/>
      <c r="F58" s="385"/>
      <c r="G58" s="385"/>
      <c r="H58" s="385"/>
      <c r="I58" s="385"/>
      <c r="J58" s="385"/>
      <c r="K58" s="385"/>
      <c r="L58" s="385"/>
      <c r="M58" s="386"/>
      <c r="N58" s="358"/>
      <c r="O58" s="359"/>
      <c r="P58" s="359"/>
      <c r="Q58" s="359"/>
      <c r="R58" s="359"/>
      <c r="S58" s="360"/>
    </row>
    <row r="59" spans="1:19" ht="15" customHeight="1" x14ac:dyDescent="0.25">
      <c r="A59" s="339"/>
      <c r="B59" s="315"/>
      <c r="C59" s="316"/>
      <c r="D59" s="316"/>
      <c r="E59" s="316"/>
      <c r="F59" s="316"/>
      <c r="G59" s="316"/>
      <c r="H59" s="316"/>
      <c r="I59" s="316"/>
      <c r="J59" s="316"/>
      <c r="K59" s="316"/>
      <c r="L59" s="316"/>
      <c r="M59" s="317"/>
      <c r="N59" s="349"/>
      <c r="O59" s="350"/>
      <c r="P59" s="350"/>
      <c r="Q59" s="350"/>
      <c r="R59" s="350"/>
      <c r="S59" s="351"/>
    </row>
    <row r="60" spans="1:19" ht="15" customHeight="1" x14ac:dyDescent="0.25">
      <c r="A60" s="339"/>
      <c r="B60" s="318"/>
      <c r="C60" s="319"/>
      <c r="D60" s="319"/>
      <c r="E60" s="319"/>
      <c r="F60" s="319"/>
      <c r="G60" s="319"/>
      <c r="H60" s="319"/>
      <c r="I60" s="319"/>
      <c r="J60" s="319"/>
      <c r="K60" s="319"/>
      <c r="L60" s="319"/>
      <c r="M60" s="320"/>
      <c r="N60" s="352"/>
      <c r="O60" s="353"/>
      <c r="P60" s="353"/>
      <c r="Q60" s="353"/>
      <c r="R60" s="353"/>
      <c r="S60" s="354"/>
    </row>
    <row r="61" spans="1:19" ht="15" customHeight="1" x14ac:dyDescent="0.25">
      <c r="A61" s="339"/>
      <c r="B61" s="318"/>
      <c r="C61" s="319"/>
      <c r="D61" s="319"/>
      <c r="E61" s="319"/>
      <c r="F61" s="319"/>
      <c r="G61" s="319"/>
      <c r="H61" s="319"/>
      <c r="I61" s="319"/>
      <c r="J61" s="319"/>
      <c r="K61" s="319"/>
      <c r="L61" s="319"/>
      <c r="M61" s="320"/>
      <c r="N61" s="352"/>
      <c r="O61" s="353"/>
      <c r="P61" s="353"/>
      <c r="Q61" s="353"/>
      <c r="R61" s="353"/>
      <c r="S61" s="354"/>
    </row>
    <row r="62" spans="1:19" ht="15" customHeight="1" x14ac:dyDescent="0.25">
      <c r="A62" s="339"/>
      <c r="B62" s="318"/>
      <c r="C62" s="319"/>
      <c r="D62" s="319"/>
      <c r="E62" s="319"/>
      <c r="F62" s="319"/>
      <c r="G62" s="319"/>
      <c r="H62" s="319"/>
      <c r="I62" s="319"/>
      <c r="J62" s="319"/>
      <c r="K62" s="319"/>
      <c r="L62" s="319"/>
      <c r="M62" s="320"/>
      <c r="N62" s="352"/>
      <c r="O62" s="353"/>
      <c r="P62" s="353"/>
      <c r="Q62" s="353"/>
      <c r="R62" s="353"/>
      <c r="S62" s="354"/>
    </row>
    <row r="63" spans="1:19" ht="15" customHeight="1" x14ac:dyDescent="0.25">
      <c r="A63" s="339"/>
      <c r="B63" s="384"/>
      <c r="C63" s="385"/>
      <c r="D63" s="385"/>
      <c r="E63" s="385"/>
      <c r="F63" s="385"/>
      <c r="G63" s="385"/>
      <c r="H63" s="385"/>
      <c r="I63" s="385"/>
      <c r="J63" s="385"/>
      <c r="K63" s="385"/>
      <c r="L63" s="385"/>
      <c r="M63" s="386"/>
      <c r="N63" s="358"/>
      <c r="O63" s="359"/>
      <c r="P63" s="359"/>
      <c r="Q63" s="359"/>
      <c r="R63" s="359"/>
      <c r="S63" s="360"/>
    </row>
    <row r="64" spans="1:19" ht="15" hidden="1" customHeight="1" x14ac:dyDescent="0.25">
      <c r="A64" s="339"/>
      <c r="B64" s="315"/>
      <c r="C64" s="316"/>
      <c r="D64" s="316"/>
      <c r="E64" s="316"/>
      <c r="F64" s="316"/>
      <c r="G64" s="316"/>
      <c r="H64" s="316"/>
      <c r="I64" s="316"/>
      <c r="J64" s="316"/>
      <c r="K64" s="316"/>
      <c r="L64" s="316"/>
      <c r="M64" s="317"/>
      <c r="N64" s="349"/>
      <c r="O64" s="350"/>
      <c r="P64" s="350"/>
      <c r="Q64" s="350"/>
      <c r="R64" s="350"/>
      <c r="S64" s="351"/>
    </row>
    <row r="65" spans="1:19" ht="15" hidden="1" customHeight="1" x14ac:dyDescent="0.25">
      <c r="A65" s="339"/>
      <c r="B65" s="318"/>
      <c r="C65" s="319"/>
      <c r="D65" s="319"/>
      <c r="E65" s="319"/>
      <c r="F65" s="319"/>
      <c r="G65" s="319"/>
      <c r="H65" s="319"/>
      <c r="I65" s="319"/>
      <c r="J65" s="319"/>
      <c r="K65" s="319"/>
      <c r="L65" s="319"/>
      <c r="M65" s="320"/>
      <c r="N65" s="352"/>
      <c r="O65" s="353"/>
      <c r="P65" s="353"/>
      <c r="Q65" s="353"/>
      <c r="R65" s="353"/>
      <c r="S65" s="354"/>
    </row>
    <row r="66" spans="1:19" ht="15" hidden="1" customHeight="1" x14ac:dyDescent="0.25">
      <c r="A66" s="339"/>
      <c r="B66" s="318"/>
      <c r="C66" s="319"/>
      <c r="D66" s="319"/>
      <c r="E66" s="319"/>
      <c r="F66" s="319"/>
      <c r="G66" s="319"/>
      <c r="H66" s="319"/>
      <c r="I66" s="319"/>
      <c r="J66" s="319"/>
      <c r="K66" s="319"/>
      <c r="L66" s="319"/>
      <c r="M66" s="320"/>
      <c r="N66" s="352"/>
      <c r="O66" s="353"/>
      <c r="P66" s="353"/>
      <c r="Q66" s="353"/>
      <c r="R66" s="353"/>
      <c r="S66" s="354"/>
    </row>
    <row r="67" spans="1:19" ht="15" hidden="1" customHeight="1" x14ac:dyDescent="0.25">
      <c r="A67" s="339"/>
      <c r="B67" s="318"/>
      <c r="C67" s="319"/>
      <c r="D67" s="319"/>
      <c r="E67" s="319"/>
      <c r="F67" s="319"/>
      <c r="G67" s="319"/>
      <c r="H67" s="319"/>
      <c r="I67" s="319"/>
      <c r="J67" s="319"/>
      <c r="K67" s="319"/>
      <c r="L67" s="319"/>
      <c r="M67" s="320"/>
      <c r="N67" s="352"/>
      <c r="O67" s="353"/>
      <c r="P67" s="353"/>
      <c r="Q67" s="353"/>
      <c r="R67" s="353"/>
      <c r="S67" s="354"/>
    </row>
    <row r="68" spans="1:19" ht="15" hidden="1" customHeight="1" x14ac:dyDescent="0.25">
      <c r="A68" s="443"/>
      <c r="B68" s="321"/>
      <c r="C68" s="322"/>
      <c r="D68" s="322"/>
      <c r="E68" s="322"/>
      <c r="F68" s="322"/>
      <c r="G68" s="322"/>
      <c r="H68" s="322"/>
      <c r="I68" s="322"/>
      <c r="J68" s="322"/>
      <c r="K68" s="322"/>
      <c r="L68" s="322"/>
      <c r="M68" s="323"/>
      <c r="N68" s="364"/>
      <c r="O68" s="365"/>
      <c r="P68" s="365"/>
      <c r="Q68" s="365"/>
      <c r="R68" s="365"/>
      <c r="S68" s="366"/>
    </row>
    <row r="69" spans="1:19" ht="15" customHeight="1" x14ac:dyDescent="0.25">
      <c r="A69" s="361"/>
      <c r="B69" s="362"/>
      <c r="C69" s="362"/>
      <c r="D69" s="362"/>
      <c r="E69" s="362"/>
      <c r="F69" s="362"/>
      <c r="G69" s="362"/>
      <c r="H69" s="362"/>
      <c r="I69" s="362"/>
      <c r="J69" s="362"/>
      <c r="K69" s="362"/>
      <c r="L69" s="362"/>
      <c r="M69" s="362"/>
      <c r="N69" s="362"/>
      <c r="O69" s="362"/>
      <c r="P69" s="362"/>
      <c r="Q69" s="362"/>
      <c r="R69" s="362"/>
      <c r="S69" s="363"/>
    </row>
    <row r="70" spans="1:19" ht="20.100000000000001" customHeight="1" x14ac:dyDescent="0.25">
      <c r="A70" s="244" t="s">
        <v>119</v>
      </c>
      <c r="B70" s="245"/>
      <c r="C70" s="245"/>
      <c r="D70" s="245"/>
      <c r="E70" s="245"/>
      <c r="F70" s="245"/>
      <c r="G70" s="245"/>
      <c r="H70" s="245"/>
      <c r="I70" s="245"/>
      <c r="J70" s="32"/>
      <c r="K70" s="311" t="s">
        <v>120</v>
      </c>
      <c r="L70" s="259"/>
      <c r="M70" s="259"/>
      <c r="N70" s="259"/>
      <c r="O70" s="259"/>
      <c r="P70" s="259"/>
      <c r="Q70" s="259"/>
      <c r="R70" s="259"/>
      <c r="S70" s="260"/>
    </row>
    <row r="71" spans="1:19" ht="15" customHeight="1" x14ac:dyDescent="0.25">
      <c r="A71" s="339" t="s">
        <v>202</v>
      </c>
      <c r="B71" s="368" t="s">
        <v>121</v>
      </c>
      <c r="C71" s="369"/>
      <c r="D71" s="369"/>
      <c r="E71" s="369"/>
      <c r="F71" s="370"/>
      <c r="G71" s="343">
        <f>E1_ZB!G17</f>
        <v>30</v>
      </c>
      <c r="H71" s="344"/>
      <c r="I71" s="345"/>
      <c r="J71" s="367"/>
      <c r="K71" s="336" t="s">
        <v>203</v>
      </c>
      <c r="L71" s="308" t="s">
        <v>474</v>
      </c>
      <c r="M71" s="309"/>
      <c r="N71" s="309"/>
      <c r="O71" s="309"/>
      <c r="P71" s="309"/>
      <c r="Q71" s="309"/>
      <c r="R71" s="309"/>
      <c r="S71" s="310"/>
    </row>
    <row r="72" spans="1:19" ht="15" customHeight="1" x14ac:dyDescent="0.25">
      <c r="A72" s="339"/>
      <c r="B72" s="371" t="s">
        <v>123</v>
      </c>
      <c r="C72" s="372"/>
      <c r="D72" s="372"/>
      <c r="E72" s="372"/>
      <c r="F72" s="373"/>
      <c r="G72" s="330">
        <f>SUM(G73:I83)</f>
        <v>30</v>
      </c>
      <c r="H72" s="331"/>
      <c r="I72" s="332"/>
      <c r="J72" s="367"/>
      <c r="K72" s="337"/>
      <c r="L72" s="312" t="s">
        <v>124</v>
      </c>
      <c r="M72" s="313"/>
      <c r="N72" s="313"/>
      <c r="O72" s="313"/>
      <c r="P72" s="313"/>
      <c r="Q72" s="313"/>
      <c r="R72" s="313"/>
      <c r="S72" s="314"/>
    </row>
    <row r="73" spans="1:19" ht="15" customHeight="1" x14ac:dyDescent="0.25">
      <c r="A73" s="339"/>
      <c r="B73" s="346" t="s">
        <v>124</v>
      </c>
      <c r="C73" s="347"/>
      <c r="D73" s="347"/>
      <c r="E73" s="347"/>
      <c r="F73" s="348"/>
      <c r="G73" s="327">
        <v>6</v>
      </c>
      <c r="H73" s="328"/>
      <c r="I73" s="329"/>
      <c r="J73" s="367"/>
      <c r="K73" s="337"/>
      <c r="L73" s="312" t="s">
        <v>151</v>
      </c>
      <c r="M73" s="313"/>
      <c r="N73" s="313"/>
      <c r="O73" s="313"/>
      <c r="P73" s="313"/>
      <c r="Q73" s="313"/>
      <c r="R73" s="313"/>
      <c r="S73" s="314"/>
    </row>
    <row r="74" spans="1:19" ht="15" customHeight="1" x14ac:dyDescent="0.25">
      <c r="A74" s="339"/>
      <c r="B74" s="346" t="s">
        <v>125</v>
      </c>
      <c r="C74" s="347"/>
      <c r="D74" s="347"/>
      <c r="E74" s="347"/>
      <c r="F74" s="348"/>
      <c r="G74" s="327">
        <v>6</v>
      </c>
      <c r="H74" s="328"/>
      <c r="I74" s="329"/>
      <c r="J74" s="367"/>
      <c r="K74" s="337"/>
      <c r="L74" s="312" t="s">
        <v>155</v>
      </c>
      <c r="M74" s="313"/>
      <c r="N74" s="313"/>
      <c r="O74" s="313"/>
      <c r="P74" s="313"/>
      <c r="Q74" s="313"/>
      <c r="R74" s="313"/>
      <c r="S74" s="314"/>
    </row>
    <row r="75" spans="1:19" ht="15" customHeight="1" x14ac:dyDescent="0.25">
      <c r="A75" s="339"/>
      <c r="B75" s="346" t="s">
        <v>126</v>
      </c>
      <c r="C75" s="347"/>
      <c r="D75" s="347"/>
      <c r="E75" s="347"/>
      <c r="F75" s="348"/>
      <c r="G75" s="327"/>
      <c r="H75" s="328"/>
      <c r="I75" s="329"/>
      <c r="J75" s="367"/>
      <c r="K75" s="337"/>
      <c r="L75" s="312" t="s">
        <v>158</v>
      </c>
      <c r="M75" s="313"/>
      <c r="N75" s="313"/>
      <c r="O75" s="313"/>
      <c r="P75" s="313"/>
      <c r="Q75" s="313"/>
      <c r="R75" s="313"/>
      <c r="S75" s="314"/>
    </row>
    <row r="76" spans="1:19" ht="15" customHeight="1" x14ac:dyDescent="0.25">
      <c r="A76" s="339"/>
      <c r="B76" s="346" t="s">
        <v>127</v>
      </c>
      <c r="C76" s="347"/>
      <c r="D76" s="347"/>
      <c r="E76" s="347"/>
      <c r="F76" s="348"/>
      <c r="G76" s="327"/>
      <c r="H76" s="328"/>
      <c r="I76" s="329"/>
      <c r="J76" s="367"/>
      <c r="K76" s="337"/>
      <c r="L76" s="312" t="s">
        <v>165</v>
      </c>
      <c r="M76" s="313"/>
      <c r="N76" s="313"/>
      <c r="O76" s="313"/>
      <c r="P76" s="313"/>
      <c r="Q76" s="313"/>
      <c r="R76" s="313"/>
      <c r="S76" s="314"/>
    </row>
    <row r="77" spans="1:19" ht="15" customHeight="1" x14ac:dyDescent="0.25">
      <c r="A77" s="339"/>
      <c r="B77" s="346" t="s">
        <v>128</v>
      </c>
      <c r="C77" s="347"/>
      <c r="D77" s="347"/>
      <c r="E77" s="347"/>
      <c r="F77" s="348"/>
      <c r="G77" s="327"/>
      <c r="H77" s="328"/>
      <c r="I77" s="329"/>
      <c r="J77" s="367"/>
      <c r="K77" s="337"/>
      <c r="L77" s="312" t="s">
        <v>180</v>
      </c>
      <c r="M77" s="313"/>
      <c r="N77" s="313"/>
      <c r="O77" s="313"/>
      <c r="P77" s="313"/>
      <c r="Q77" s="313"/>
      <c r="R77" s="313"/>
      <c r="S77" s="314"/>
    </row>
    <row r="78" spans="1:19" ht="15" customHeight="1" x14ac:dyDescent="0.25">
      <c r="A78" s="339"/>
      <c r="B78" s="346" t="s">
        <v>129</v>
      </c>
      <c r="C78" s="347"/>
      <c r="D78" s="347"/>
      <c r="E78" s="347"/>
      <c r="F78" s="348"/>
      <c r="G78" s="327">
        <v>10</v>
      </c>
      <c r="H78" s="328"/>
      <c r="I78" s="329"/>
      <c r="J78" s="367"/>
      <c r="K78" s="337"/>
      <c r="L78" s="312" t="s">
        <v>181</v>
      </c>
      <c r="M78" s="313"/>
      <c r="N78" s="313"/>
      <c r="O78" s="313"/>
      <c r="P78" s="313"/>
      <c r="Q78" s="313"/>
      <c r="R78" s="313"/>
      <c r="S78" s="314"/>
    </row>
    <row r="79" spans="1:19" ht="15" customHeight="1" x14ac:dyDescent="0.25">
      <c r="A79" s="339"/>
      <c r="B79" s="346" t="s">
        <v>130</v>
      </c>
      <c r="C79" s="347"/>
      <c r="D79" s="347"/>
      <c r="E79" s="347"/>
      <c r="F79" s="348"/>
      <c r="G79" s="327"/>
      <c r="H79" s="328"/>
      <c r="I79" s="329"/>
      <c r="J79" s="367"/>
      <c r="K79" s="338"/>
      <c r="L79" s="312"/>
      <c r="M79" s="313"/>
      <c r="N79" s="313"/>
      <c r="O79" s="313"/>
      <c r="P79" s="313"/>
      <c r="Q79" s="313"/>
      <c r="R79" s="313"/>
      <c r="S79" s="314"/>
    </row>
    <row r="80" spans="1:19" ht="15" customHeight="1" x14ac:dyDescent="0.25">
      <c r="A80" s="339"/>
      <c r="B80" s="346" t="s">
        <v>131</v>
      </c>
      <c r="C80" s="347"/>
      <c r="D80" s="347"/>
      <c r="E80" s="347"/>
      <c r="F80" s="348"/>
      <c r="G80" s="327">
        <v>4</v>
      </c>
      <c r="H80" s="328"/>
      <c r="I80" s="329"/>
      <c r="J80" s="367"/>
      <c r="K80" s="336" t="s">
        <v>204</v>
      </c>
      <c r="L80" s="308" t="s">
        <v>457</v>
      </c>
      <c r="M80" s="309"/>
      <c r="N80" s="309"/>
      <c r="O80" s="309"/>
      <c r="P80" s="309"/>
      <c r="Q80" s="309"/>
      <c r="R80" s="309"/>
      <c r="S80" s="310"/>
    </row>
    <row r="81" spans="1:19" ht="15" customHeight="1" x14ac:dyDescent="0.25">
      <c r="A81" s="339"/>
      <c r="B81" s="346" t="s">
        <v>133</v>
      </c>
      <c r="C81" s="347"/>
      <c r="D81" s="347"/>
      <c r="E81" s="347"/>
      <c r="F81" s="348"/>
      <c r="G81" s="327">
        <v>2</v>
      </c>
      <c r="H81" s="328"/>
      <c r="I81" s="329"/>
      <c r="J81" s="367"/>
      <c r="K81" s="337"/>
      <c r="L81" s="312" t="s">
        <v>150</v>
      </c>
      <c r="M81" s="313"/>
      <c r="N81" s="313"/>
      <c r="O81" s="313"/>
      <c r="P81" s="313"/>
      <c r="Q81" s="313"/>
      <c r="R81" s="313"/>
      <c r="S81" s="314"/>
    </row>
    <row r="82" spans="1:19" ht="15" customHeight="1" x14ac:dyDescent="0.25">
      <c r="A82" s="339"/>
      <c r="B82" s="346" t="s">
        <v>134</v>
      </c>
      <c r="C82" s="347"/>
      <c r="D82" s="347"/>
      <c r="E82" s="347"/>
      <c r="F82" s="348"/>
      <c r="G82" s="327">
        <v>2</v>
      </c>
      <c r="H82" s="328"/>
      <c r="I82" s="329"/>
      <c r="J82" s="367"/>
      <c r="K82" s="337"/>
      <c r="L82" s="312" t="s">
        <v>160</v>
      </c>
      <c r="M82" s="313"/>
      <c r="N82" s="313"/>
      <c r="O82" s="313"/>
      <c r="P82" s="313"/>
      <c r="Q82" s="313"/>
      <c r="R82" s="313"/>
      <c r="S82" s="314"/>
    </row>
    <row r="83" spans="1:19" ht="15" customHeight="1" x14ac:dyDescent="0.25">
      <c r="A83" s="339"/>
      <c r="B83" s="346" t="s">
        <v>135</v>
      </c>
      <c r="C83" s="347"/>
      <c r="D83" s="347"/>
      <c r="E83" s="347"/>
      <c r="F83" s="348"/>
      <c r="G83" s="327"/>
      <c r="H83" s="328"/>
      <c r="I83" s="329"/>
      <c r="J83" s="367"/>
      <c r="K83" s="337"/>
      <c r="L83" s="312" t="s">
        <v>157</v>
      </c>
      <c r="M83" s="313"/>
      <c r="N83" s="313"/>
      <c r="O83" s="313"/>
      <c r="P83" s="313"/>
      <c r="Q83" s="313"/>
      <c r="R83" s="313"/>
      <c r="S83" s="314"/>
    </row>
    <row r="84" spans="1:19" ht="15" customHeight="1" x14ac:dyDescent="0.25">
      <c r="A84" s="339"/>
      <c r="B84" s="305" t="s">
        <v>136</v>
      </c>
      <c r="C84" s="306"/>
      <c r="D84" s="306"/>
      <c r="E84" s="306"/>
      <c r="F84" s="307"/>
      <c r="G84" s="343">
        <f>E1_ZB!H17</f>
        <v>70</v>
      </c>
      <c r="H84" s="344"/>
      <c r="I84" s="345"/>
      <c r="J84" s="367"/>
      <c r="K84" s="337"/>
      <c r="L84" s="312" t="s">
        <v>154</v>
      </c>
      <c r="M84" s="313"/>
      <c r="N84" s="313"/>
      <c r="O84" s="313"/>
      <c r="P84" s="313"/>
      <c r="Q84" s="313"/>
      <c r="R84" s="313"/>
      <c r="S84" s="314"/>
    </row>
    <row r="85" spans="1:19" ht="15" customHeight="1" x14ac:dyDescent="0.25">
      <c r="A85" s="339"/>
      <c r="B85" s="340" t="s">
        <v>206</v>
      </c>
      <c r="C85" s="341"/>
      <c r="D85" s="341"/>
      <c r="E85" s="341"/>
      <c r="F85" s="342"/>
      <c r="G85" s="330">
        <f>SUM(G84,G71)</f>
        <v>100</v>
      </c>
      <c r="H85" s="331"/>
      <c r="I85" s="332"/>
      <c r="J85" s="419"/>
      <c r="K85" s="338"/>
      <c r="L85" s="312"/>
      <c r="M85" s="313"/>
      <c r="N85" s="313"/>
      <c r="O85" s="313"/>
      <c r="P85" s="313"/>
      <c r="Q85" s="313"/>
      <c r="R85" s="313"/>
      <c r="S85" s="314"/>
    </row>
    <row r="86" spans="1:19" ht="15" customHeight="1" x14ac:dyDescent="0.25">
      <c r="A86" s="333"/>
      <c r="B86" s="334"/>
      <c r="C86" s="334"/>
      <c r="D86" s="334"/>
      <c r="E86" s="334"/>
      <c r="F86" s="334"/>
      <c r="G86" s="334"/>
      <c r="H86" s="334"/>
      <c r="I86" s="334"/>
      <c r="J86" s="334"/>
      <c r="K86" s="334"/>
      <c r="L86" s="334"/>
      <c r="M86" s="334"/>
      <c r="N86" s="334"/>
      <c r="O86" s="334"/>
      <c r="P86" s="334"/>
      <c r="Q86" s="334"/>
      <c r="R86" s="334"/>
      <c r="S86" s="335"/>
    </row>
    <row r="87" spans="1:19" ht="20.100000000000001" customHeight="1" x14ac:dyDescent="0.25">
      <c r="A87" s="416" t="s">
        <v>137</v>
      </c>
      <c r="B87" s="417"/>
      <c r="C87" s="417"/>
      <c r="D87" s="417"/>
      <c r="E87" s="417"/>
      <c r="F87" s="417"/>
      <c r="G87" s="417"/>
      <c r="H87" s="417"/>
      <c r="I87" s="417"/>
      <c r="J87" s="417"/>
      <c r="K87" s="417"/>
      <c r="L87" s="417"/>
      <c r="M87" s="417"/>
      <c r="N87" s="417"/>
      <c r="O87" s="417"/>
      <c r="P87" s="417"/>
      <c r="Q87" s="417"/>
      <c r="R87" s="417"/>
      <c r="S87" s="418"/>
    </row>
    <row r="88" spans="1:19" ht="15" customHeight="1" x14ac:dyDescent="0.25">
      <c r="A88" s="427" t="s">
        <v>201</v>
      </c>
      <c r="B88" s="428" t="s">
        <v>138</v>
      </c>
      <c r="C88" s="429"/>
      <c r="D88" s="429"/>
      <c r="E88" s="430"/>
      <c r="F88" s="428" t="str">
        <f>E1_ZB!E17</f>
        <v>egzamin</v>
      </c>
      <c r="G88" s="429"/>
      <c r="H88" s="429"/>
      <c r="I88" s="430"/>
      <c r="J88" s="431"/>
      <c r="K88" s="435" t="s">
        <v>139</v>
      </c>
      <c r="L88" s="432" t="s">
        <v>140</v>
      </c>
      <c r="M88" s="433"/>
      <c r="N88" s="433"/>
      <c r="O88" s="433"/>
      <c r="P88" s="433"/>
      <c r="Q88" s="433"/>
      <c r="R88" s="433"/>
      <c r="S88" s="434"/>
    </row>
    <row r="89" spans="1:19" ht="15" customHeight="1" x14ac:dyDescent="0.25">
      <c r="A89" s="427"/>
      <c r="B89" s="413" t="s">
        <v>469</v>
      </c>
      <c r="C89" s="414"/>
      <c r="D89" s="414"/>
      <c r="E89" s="415"/>
      <c r="F89" s="413" t="s">
        <v>142</v>
      </c>
      <c r="G89" s="414"/>
      <c r="H89" s="414"/>
      <c r="I89" s="415"/>
      <c r="J89" s="431"/>
      <c r="K89" s="435"/>
      <c r="L89" s="324" t="s">
        <v>292</v>
      </c>
      <c r="M89" s="325"/>
      <c r="N89" s="325"/>
      <c r="O89" s="325"/>
      <c r="P89" s="325"/>
      <c r="Q89" s="325"/>
      <c r="R89" s="325"/>
      <c r="S89" s="326"/>
    </row>
    <row r="90" spans="1:19" ht="15" customHeight="1" x14ac:dyDescent="0.25">
      <c r="A90" s="427"/>
      <c r="B90" s="407" t="s">
        <v>149</v>
      </c>
      <c r="C90" s="408"/>
      <c r="D90" s="408"/>
      <c r="E90" s="409"/>
      <c r="F90" s="410">
        <v>50</v>
      </c>
      <c r="G90" s="411"/>
      <c r="H90" s="411"/>
      <c r="I90" s="412"/>
      <c r="J90" s="431"/>
      <c r="K90" s="435"/>
      <c r="L90" s="324" t="s">
        <v>293</v>
      </c>
      <c r="M90" s="325"/>
      <c r="N90" s="325"/>
      <c r="O90" s="325"/>
      <c r="P90" s="325"/>
      <c r="Q90" s="325"/>
      <c r="R90" s="325"/>
      <c r="S90" s="326"/>
    </row>
    <row r="91" spans="1:19" ht="15" customHeight="1" x14ac:dyDescent="0.25">
      <c r="A91" s="427"/>
      <c r="B91" s="407" t="s">
        <v>165</v>
      </c>
      <c r="C91" s="408"/>
      <c r="D91" s="408"/>
      <c r="E91" s="409"/>
      <c r="F91" s="410">
        <v>30</v>
      </c>
      <c r="G91" s="411"/>
      <c r="H91" s="411"/>
      <c r="I91" s="412"/>
      <c r="J91" s="431"/>
      <c r="K91" s="435"/>
      <c r="L91" s="324" t="s">
        <v>143</v>
      </c>
      <c r="M91" s="325"/>
      <c r="N91" s="325"/>
      <c r="O91" s="325"/>
      <c r="P91" s="325"/>
      <c r="Q91" s="325"/>
      <c r="R91" s="325"/>
      <c r="S91" s="326"/>
    </row>
    <row r="92" spans="1:19" ht="15" customHeight="1" x14ac:dyDescent="0.25">
      <c r="A92" s="427"/>
      <c r="B92" s="407" t="s">
        <v>170</v>
      </c>
      <c r="C92" s="408"/>
      <c r="D92" s="408"/>
      <c r="E92" s="409"/>
      <c r="F92" s="410">
        <v>10</v>
      </c>
      <c r="G92" s="411"/>
      <c r="H92" s="411"/>
      <c r="I92" s="412"/>
      <c r="J92" s="431"/>
      <c r="K92" s="435"/>
      <c r="L92" s="324" t="s">
        <v>294</v>
      </c>
      <c r="M92" s="325"/>
      <c r="N92" s="325"/>
      <c r="O92" s="325"/>
      <c r="P92" s="325"/>
      <c r="Q92" s="325"/>
      <c r="R92" s="325"/>
      <c r="S92" s="326"/>
    </row>
    <row r="93" spans="1:19" ht="15" customHeight="1" x14ac:dyDescent="0.25">
      <c r="A93" s="427"/>
      <c r="B93" s="407" t="s">
        <v>159</v>
      </c>
      <c r="C93" s="408"/>
      <c r="D93" s="408"/>
      <c r="E93" s="409"/>
      <c r="F93" s="410">
        <v>10</v>
      </c>
      <c r="G93" s="411"/>
      <c r="H93" s="411"/>
      <c r="I93" s="412"/>
      <c r="J93" s="431"/>
      <c r="K93" s="435"/>
      <c r="L93" s="324" t="s">
        <v>144</v>
      </c>
      <c r="M93" s="325"/>
      <c r="N93" s="325"/>
      <c r="O93" s="325"/>
      <c r="P93" s="325"/>
      <c r="Q93" s="325"/>
      <c r="R93" s="325"/>
      <c r="S93" s="326"/>
    </row>
    <row r="94" spans="1:19" ht="15" customHeight="1" x14ac:dyDescent="0.25">
      <c r="A94" s="427"/>
      <c r="B94" s="407"/>
      <c r="C94" s="408"/>
      <c r="D94" s="408"/>
      <c r="E94" s="409"/>
      <c r="F94" s="410"/>
      <c r="G94" s="411"/>
      <c r="H94" s="411"/>
      <c r="I94" s="412"/>
      <c r="J94" s="431"/>
      <c r="K94" s="435"/>
      <c r="L94" s="324" t="s">
        <v>881</v>
      </c>
      <c r="M94" s="325"/>
      <c r="N94" s="325"/>
      <c r="O94" s="325"/>
      <c r="P94" s="325"/>
      <c r="Q94" s="325"/>
      <c r="R94" s="325"/>
      <c r="S94" s="326"/>
    </row>
    <row r="95" spans="1:19" ht="15" customHeight="1" x14ac:dyDescent="0.25">
      <c r="A95" s="333"/>
      <c r="B95" s="334"/>
      <c r="C95" s="334"/>
      <c r="D95" s="334"/>
      <c r="E95" s="334"/>
      <c r="F95" s="334"/>
      <c r="G95" s="334"/>
      <c r="H95" s="334"/>
      <c r="I95" s="334"/>
      <c r="J95" s="334"/>
      <c r="K95" s="334"/>
      <c r="L95" s="334"/>
      <c r="M95" s="334"/>
      <c r="N95" s="334"/>
      <c r="O95" s="334"/>
      <c r="P95" s="334"/>
      <c r="Q95" s="334"/>
      <c r="R95" s="334"/>
      <c r="S95" s="335"/>
    </row>
    <row r="96" spans="1:19" ht="20.100000000000001" customHeight="1" x14ac:dyDescent="0.25">
      <c r="A96" s="420" t="s">
        <v>200</v>
      </c>
      <c r="B96" s="421" t="s">
        <v>145</v>
      </c>
      <c r="C96" s="421"/>
      <c r="D96" s="421"/>
      <c r="E96" s="421"/>
      <c r="F96" s="421"/>
      <c r="G96" s="421"/>
      <c r="H96" s="421"/>
      <c r="I96" s="421"/>
      <c r="J96" s="421"/>
      <c r="K96" s="421"/>
      <c r="L96" s="421"/>
      <c r="M96" s="421"/>
      <c r="N96" s="421"/>
      <c r="O96" s="421"/>
      <c r="P96" s="421"/>
      <c r="Q96" s="421"/>
      <c r="R96" s="421"/>
      <c r="S96" s="422"/>
    </row>
    <row r="97" spans="1:19" ht="15" customHeight="1" x14ac:dyDescent="0.25">
      <c r="A97" s="420"/>
      <c r="B97" s="423" t="s">
        <v>458</v>
      </c>
      <c r="C97" s="423"/>
      <c r="D97" s="423"/>
      <c r="E97" s="423"/>
      <c r="F97" s="423"/>
      <c r="G97" s="423"/>
      <c r="H97" s="423"/>
      <c r="I97" s="423"/>
      <c r="J97" s="423"/>
      <c r="K97" s="423"/>
      <c r="L97" s="423"/>
      <c r="M97" s="423"/>
      <c r="N97" s="423"/>
      <c r="O97" s="423"/>
      <c r="P97" s="423"/>
      <c r="Q97" s="423"/>
      <c r="R97" s="423"/>
      <c r="S97" s="424"/>
    </row>
    <row r="98" spans="1:19" ht="146.25" customHeight="1" x14ac:dyDescent="0.25">
      <c r="A98" s="420"/>
      <c r="B98" s="390" t="s">
        <v>475</v>
      </c>
      <c r="C98" s="390"/>
      <c r="D98" s="390"/>
      <c r="E98" s="390"/>
      <c r="F98" s="390"/>
      <c r="G98" s="390"/>
      <c r="H98" s="390"/>
      <c r="I98" s="390"/>
      <c r="J98" s="390"/>
      <c r="K98" s="390"/>
      <c r="L98" s="390"/>
      <c r="M98" s="390"/>
      <c r="N98" s="390"/>
      <c r="O98" s="390"/>
      <c r="P98" s="390"/>
      <c r="Q98" s="390"/>
      <c r="R98" s="390"/>
      <c r="S98" s="391"/>
    </row>
    <row r="99" spans="1:19" ht="15" customHeight="1" x14ac:dyDescent="0.25">
      <c r="A99" s="420"/>
      <c r="B99" s="425" t="s">
        <v>147</v>
      </c>
      <c r="C99" s="425"/>
      <c r="D99" s="425"/>
      <c r="E99" s="425"/>
      <c r="F99" s="425"/>
      <c r="G99" s="425"/>
      <c r="H99" s="425"/>
      <c r="I99" s="425"/>
      <c r="J99" s="425"/>
      <c r="K99" s="425"/>
      <c r="L99" s="425"/>
      <c r="M99" s="425"/>
      <c r="N99" s="425"/>
      <c r="O99" s="425"/>
      <c r="P99" s="425"/>
      <c r="Q99" s="425"/>
      <c r="R99" s="425"/>
      <c r="S99" s="426"/>
    </row>
    <row r="100" spans="1:19" ht="77.099999999999994" customHeight="1" x14ac:dyDescent="0.25">
      <c r="A100" s="420"/>
      <c r="B100" s="390" t="s">
        <v>844</v>
      </c>
      <c r="C100" s="390"/>
      <c r="D100" s="390"/>
      <c r="E100" s="390"/>
      <c r="F100" s="390"/>
      <c r="G100" s="390"/>
      <c r="H100" s="390"/>
      <c r="I100" s="390"/>
      <c r="J100" s="390"/>
      <c r="K100" s="390"/>
      <c r="L100" s="390"/>
      <c r="M100" s="390"/>
      <c r="N100" s="390"/>
      <c r="O100" s="390"/>
      <c r="P100" s="390"/>
      <c r="Q100" s="390"/>
      <c r="R100" s="390"/>
      <c r="S100" s="391"/>
    </row>
    <row r="101" spans="1:19" ht="15" customHeight="1" x14ac:dyDescent="0.25">
      <c r="A101" s="420"/>
      <c r="B101" s="425" t="s">
        <v>148</v>
      </c>
      <c r="C101" s="425"/>
      <c r="D101" s="425"/>
      <c r="E101" s="425"/>
      <c r="F101" s="425"/>
      <c r="G101" s="425"/>
      <c r="H101" s="425"/>
      <c r="I101" s="425"/>
      <c r="J101" s="425"/>
      <c r="K101" s="425"/>
      <c r="L101" s="425"/>
      <c r="M101" s="425"/>
      <c r="N101" s="425"/>
      <c r="O101" s="425"/>
      <c r="P101" s="425"/>
      <c r="Q101" s="425"/>
      <c r="R101" s="425"/>
      <c r="S101" s="426"/>
    </row>
    <row r="102" spans="1:19" ht="63" customHeight="1" x14ac:dyDescent="0.25">
      <c r="A102" s="420"/>
      <c r="B102" s="390" t="s">
        <v>442</v>
      </c>
      <c r="C102" s="390"/>
      <c r="D102" s="390"/>
      <c r="E102" s="390"/>
      <c r="F102" s="390"/>
      <c r="G102" s="390"/>
      <c r="H102" s="390"/>
      <c r="I102" s="390"/>
      <c r="J102" s="390"/>
      <c r="K102" s="390"/>
      <c r="L102" s="390"/>
      <c r="M102" s="390"/>
      <c r="N102" s="390"/>
      <c r="O102" s="390"/>
      <c r="P102" s="390"/>
      <c r="Q102" s="390"/>
      <c r="R102" s="390"/>
      <c r="S102" s="391"/>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8"/>
    </row>
  </sheetData>
  <sheetProtection algorithmName="SHA-512" hashValue="Dtmdn8HGH65DS6tzHLdP1MnXJTY65LSsnzcGaGkk0IEemMMngSsitsdvYMc5vukaonYPOEC/LpQ5kKkYNgYUSQ==" saltValue="p+GQ20VHoAo27IQGwzSQ4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1" xr:uid="{05F59547-B040-44BE-8FF1-93A61C5FF2BF}"/>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Props1.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3.xml><?xml version="1.0" encoding="utf-8"?>
<ds:datastoreItem xmlns:ds="http://schemas.openxmlformats.org/officeDocument/2006/customXml" ds:itemID="{0518B90A-9898-471C-90FF-8489B16A3A95}">
  <ds:schemaRefs>
    <ds:schemaRef ds:uri="http://purl.org/dc/dcmitype/"/>
    <ds:schemaRef ds:uri="35287338-ff91-4b50-b2d3-b89268c60951"/>
    <ds:schemaRef ds:uri="http://purl.org/dc/elements/1.1/"/>
    <ds:schemaRef ds:uri="http://schemas.microsoft.com/office/2006/metadata/properties"/>
    <ds:schemaRef ds:uri="5750e74c-419f-49d7-9bb1-c46283c7600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E1_ZB</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PRAC_STUD</vt:lpstr>
      <vt:lpstr>E1_ZB!Print_Area</vt:lpstr>
      <vt:lpstr>'M (1)'!Print_Area</vt:lpstr>
      <vt:lpstr>'M (10)'!Print_Area</vt:lpstr>
      <vt:lpstr>'M (11)'!Print_Area</vt:lpstr>
      <vt:lpstr>'M (12)'!Print_Area</vt:lpstr>
      <vt:lpstr>'M (13)'!Print_Area</vt:lpstr>
      <vt:lpstr>'M (14)'!Print_Area</vt:lpstr>
      <vt:lpstr>'M (15)'!Print_Area</vt:lpstr>
      <vt:lpstr>'M (16)'!Print_Area</vt:lpstr>
      <vt:lpstr>'M (2)'!Print_Area</vt:lpstr>
      <vt:lpstr>'M (3)'!Print_Area</vt:lpstr>
      <vt:lpstr>'M (4)'!Print_Area</vt:lpstr>
      <vt:lpstr>'M (5)'!Print_Area</vt:lpstr>
      <vt:lpstr>'M (6)'!Print_Area</vt:lpstr>
      <vt:lpstr>'M (7)'!Print_Area</vt:lpstr>
      <vt:lpstr>'M (8)'!Print_Area</vt:lpstr>
      <vt:lpstr>'M (9)'!Print_Area</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2020-09-22T13:47:16Z</cp:lastPrinted>
  <dcterms:created xsi:type="dcterms:W3CDTF">2019-07-09T12:30:06Z</dcterms:created>
  <dcterms:modified xsi:type="dcterms:W3CDTF">2020-09-24T08:37:35Z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