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1\"/>
    </mc:Choice>
  </mc:AlternateContent>
  <xr:revisionPtr revIDLastSave="0" documentId="13_ncr:1_{F3DF9A30-817C-43C9-A80D-4DF42C17F8FC}" xr6:coauthVersionLast="45" xr6:coauthVersionMax="45" xr10:uidLastSave="{00000000-0000-0000-0000-000000000000}"/>
  <bookViews>
    <workbookView xWindow="-120" yWindow="480" windowWidth="38640" windowHeight="21240" tabRatio="893" xr2:uid="{00000000-000D-0000-FFFF-FFFF00000000}"/>
  </bookViews>
  <sheets>
    <sheet name="Z1_ZP"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_xlnm.Print_Area" localSheetId="0">Z1_ZP!$A$1:$I$78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8" i="1" l="1"/>
  <c r="H38" i="1"/>
  <c r="G38" i="1"/>
  <c r="D38" i="1"/>
  <c r="I71" i="1" l="1"/>
  <c r="H71" i="1" s="1"/>
  <c r="H28" i="54" l="1"/>
  <c r="H27" i="54"/>
  <c r="J26" i="54"/>
  <c r="O28" i="2" l="1"/>
  <c r="K28" i="2"/>
  <c r="H28" i="2"/>
  <c r="E28" i="2"/>
  <c r="B28" i="2"/>
  <c r="F88" i="18" l="1"/>
  <c r="N5" i="18"/>
  <c r="S7" i="18"/>
  <c r="G71" i="18"/>
  <c r="D5" i="18" l="1"/>
  <c r="D4" i="18"/>
  <c r="I70" i="1" l="1"/>
  <c r="H70" i="1" s="1"/>
  <c r="I69" i="1"/>
  <c r="H69" i="1" s="1"/>
  <c r="I62" i="1"/>
  <c r="H62" i="1" s="1"/>
  <c r="I61" i="1"/>
  <c r="H61" i="1" s="1"/>
  <c r="I60" i="1"/>
  <c r="H60" i="1" s="1"/>
  <c r="I53" i="1"/>
  <c r="H53" i="1" s="1"/>
  <c r="I52" i="1"/>
  <c r="H52"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F88" i="53"/>
  <c r="G71" i="53"/>
  <c r="G7" i="51"/>
  <c r="I7" i="51"/>
  <c r="G7" i="53"/>
  <c r="I7" i="53"/>
  <c r="S7" i="53"/>
  <c r="Q5" i="53"/>
  <c r="N5" i="53"/>
  <c r="D5" i="53"/>
  <c r="D4" i="53"/>
  <c r="D3" i="53"/>
  <c r="A3" i="53"/>
  <c r="G72"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71" i="45"/>
  <c r="S7" i="45"/>
  <c r="N5" i="45"/>
  <c r="D5" i="45"/>
  <c r="D4" i="45"/>
  <c r="G72" i="45"/>
  <c r="I7" i="45"/>
  <c r="G7" i="45"/>
  <c r="E7" i="45"/>
  <c r="D7" i="45"/>
  <c r="Q5" i="45"/>
  <c r="D3" i="45"/>
  <c r="A3" i="45"/>
  <c r="A1" i="45"/>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71" i="37"/>
  <c r="S7" i="37"/>
  <c r="N5" i="37"/>
  <c r="D5" i="37"/>
  <c r="D4" i="37"/>
  <c r="G72" i="37"/>
  <c r="I7" i="37"/>
  <c r="G7" i="37"/>
  <c r="E7" i="37"/>
  <c r="D7" i="37"/>
  <c r="Q5" i="37"/>
  <c r="D3" i="37"/>
  <c r="A3" i="37"/>
  <c r="A1" i="37"/>
  <c r="F88" i="36"/>
  <c r="G71" i="36"/>
  <c r="S7" i="36"/>
  <c r="N5" i="36"/>
  <c r="D5" i="36"/>
  <c r="D4" i="36"/>
  <c r="G72" i="36"/>
  <c r="I7" i="36"/>
  <c r="G7" i="36"/>
  <c r="E7" i="36"/>
  <c r="D7" i="36"/>
  <c r="Q5" i="36"/>
  <c r="D3" i="36"/>
  <c r="A3" i="36"/>
  <c r="A1" i="36"/>
  <c r="F88" i="35"/>
  <c r="G71" i="35"/>
  <c r="S7" i="35"/>
  <c r="N5" i="35"/>
  <c r="D5" i="35"/>
  <c r="D4" i="35"/>
  <c r="G72" i="35"/>
  <c r="I7" i="35"/>
  <c r="G7" i="35"/>
  <c r="E7" i="35"/>
  <c r="D7" i="35"/>
  <c r="Q5" i="35"/>
  <c r="D3" i="35"/>
  <c r="A3" i="35"/>
  <c r="A1" i="35"/>
  <c r="F88"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71" i="29"/>
  <c r="S7" i="29"/>
  <c r="N5" i="29"/>
  <c r="D5" i="29"/>
  <c r="D4" i="29"/>
  <c r="G72" i="29"/>
  <c r="I7" i="29"/>
  <c r="G7" i="29"/>
  <c r="E7" i="29"/>
  <c r="D7" i="29"/>
  <c r="Q5" i="29"/>
  <c r="D3" i="29"/>
  <c r="A3" i="29"/>
  <c r="A1" i="29"/>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71" i="21"/>
  <c r="S7" i="21"/>
  <c r="N5" i="21"/>
  <c r="D5" i="21"/>
  <c r="D4" i="21"/>
  <c r="G72" i="21"/>
  <c r="I7" i="21"/>
  <c r="G7" i="21"/>
  <c r="E7" i="21"/>
  <c r="D7" i="21"/>
  <c r="Q5" i="21"/>
  <c r="D3" i="21"/>
  <c r="A3" i="21"/>
  <c r="A1" i="21"/>
  <c r="S7" i="20"/>
  <c r="F88" i="20"/>
  <c r="G71" i="20"/>
  <c r="G85" i="55" l="1"/>
  <c r="G85" i="39"/>
  <c r="G85" i="56"/>
  <c r="G85" i="49"/>
  <c r="G85" i="40"/>
  <c r="G85" i="57"/>
  <c r="G85" i="48"/>
  <c r="G85" i="47"/>
  <c r="Q5" i="20"/>
  <c r="N5" i="20"/>
  <c r="D5" i="20"/>
  <c r="D4" i="20"/>
  <c r="D3" i="20"/>
  <c r="A3" i="20"/>
  <c r="G7" i="20"/>
  <c r="I7" i="20"/>
  <c r="G72"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72" i="18"/>
  <c r="E7" i="18"/>
  <c r="D7" i="18"/>
  <c r="Q5" i="18"/>
  <c r="D3" i="18"/>
  <c r="A3" i="18"/>
  <c r="A1" i="18"/>
  <c r="F88" i="17"/>
  <c r="G71" i="17"/>
  <c r="S7" i="17"/>
  <c r="N5" i="17"/>
  <c r="D5" i="17"/>
  <c r="D4" i="17"/>
  <c r="G72" i="17"/>
  <c r="E7" i="17"/>
  <c r="D7" i="17"/>
  <c r="Q5" i="17"/>
  <c r="D3" i="17"/>
  <c r="A3" i="17"/>
  <c r="A1" i="17"/>
  <c r="F88" i="16"/>
  <c r="G71" i="16"/>
  <c r="S7" i="16"/>
  <c r="N5" i="16"/>
  <c r="D5" i="16"/>
  <c r="D4" i="16"/>
  <c r="G72" i="16"/>
  <c r="E7" i="16"/>
  <c r="D7" i="16"/>
  <c r="Q5" i="16"/>
  <c r="D3" i="16"/>
  <c r="A3" i="16"/>
  <c r="A1" i="16"/>
  <c r="A3" i="15"/>
  <c r="F88"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71" i="9"/>
  <c r="S7" i="9"/>
  <c r="N5" i="9"/>
  <c r="D5" i="9"/>
  <c r="D4" i="9"/>
  <c r="G72" i="9"/>
  <c r="E7" i="9"/>
  <c r="D7" i="9"/>
  <c r="Q5" i="9"/>
  <c r="D3" i="9"/>
  <c r="A3" i="9"/>
  <c r="A1" i="9"/>
  <c r="F88" i="8"/>
  <c r="G71" i="8"/>
  <c r="S7" i="7"/>
  <c r="S7" i="8"/>
  <c r="N5" i="8"/>
  <c r="D5" i="8"/>
  <c r="D4" i="8"/>
  <c r="G72" i="8"/>
  <c r="E7" i="8"/>
  <c r="D7" i="8"/>
  <c r="Q5"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O27" i="2" l="1"/>
  <c r="Q26" i="2"/>
  <c r="K27" i="2"/>
  <c r="M26" i="2"/>
  <c r="H27" i="2"/>
  <c r="J26" i="2"/>
  <c r="O26" i="2"/>
  <c r="K26" i="2"/>
  <c r="H26" i="2"/>
  <c r="E27" i="2"/>
  <c r="F26" i="2"/>
  <c r="E26"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66" i="1"/>
  <c r="R6" i="52" s="1"/>
  <c r="D66" i="1"/>
  <c r="M4" i="52" s="1"/>
  <c r="I64" i="1"/>
  <c r="H64" i="1" s="1"/>
  <c r="G63" i="1"/>
  <c r="R6" i="50" s="1"/>
  <c r="D63" i="1"/>
  <c r="M4" i="50" s="1"/>
  <c r="G59" i="1"/>
  <c r="R6" i="46" s="1"/>
  <c r="D59" i="1"/>
  <c r="M4" i="46" s="1"/>
  <c r="I58" i="1"/>
  <c r="H58" i="1" s="1"/>
  <c r="G84" i="45" s="1"/>
  <c r="G85" i="45" s="1"/>
  <c r="I57" i="1"/>
  <c r="H57" i="1" s="1"/>
  <c r="G84" i="44" s="1"/>
  <c r="G85" i="44" s="1"/>
  <c r="I56" i="1"/>
  <c r="H56" i="1" s="1"/>
  <c r="G84" i="43" s="1"/>
  <c r="G85" i="43" s="1"/>
  <c r="G55" i="1"/>
  <c r="R6" i="41" s="1"/>
  <c r="D55" i="1"/>
  <c r="M4" i="41" s="1"/>
  <c r="G51" i="1"/>
  <c r="R6" i="38" s="1"/>
  <c r="D51" i="1"/>
  <c r="M4" i="38" s="1"/>
  <c r="I50" i="1"/>
  <c r="H50" i="1" s="1"/>
  <c r="G84" i="37" s="1"/>
  <c r="G85" i="37" s="1"/>
  <c r="I49" i="1"/>
  <c r="H49" i="1" s="1"/>
  <c r="G84" i="36" s="1"/>
  <c r="G85" i="36" s="1"/>
  <c r="I48" i="1"/>
  <c r="H48" i="1" s="1"/>
  <c r="G84" i="35" s="1"/>
  <c r="G85" i="35" s="1"/>
  <c r="I47" i="1"/>
  <c r="H47" i="1" s="1"/>
  <c r="G84" i="34" s="1"/>
  <c r="G85" i="34" s="1"/>
  <c r="G46" i="1"/>
  <c r="R6" i="33" s="1"/>
  <c r="D46" i="1"/>
  <c r="M4" i="33" s="1"/>
  <c r="I44" i="1"/>
  <c r="H44" i="1" s="1"/>
  <c r="G84" i="32" s="1"/>
  <c r="G85" i="32" s="1"/>
  <c r="I43" i="1"/>
  <c r="H43" i="1" s="1"/>
  <c r="G84" i="31" s="1"/>
  <c r="G85" i="31" s="1"/>
  <c r="G42" i="1"/>
  <c r="R6" i="30" s="1"/>
  <c r="D42" i="1"/>
  <c r="M4" i="30" s="1"/>
  <c r="I41" i="1"/>
  <c r="H41" i="1" s="1"/>
  <c r="G84" i="29" s="1"/>
  <c r="G85" i="29" s="1"/>
  <c r="I40" i="1"/>
  <c r="H40" i="1" s="1"/>
  <c r="G84" i="28" s="1"/>
  <c r="G85" i="28" s="1"/>
  <c r="I39" i="1"/>
  <c r="H39" i="1" s="1"/>
  <c r="G84" i="27" s="1"/>
  <c r="G85" i="27" s="1"/>
  <c r="R6" i="26"/>
  <c r="M4" i="26"/>
  <c r="I37" i="1"/>
  <c r="H37" i="1" s="1"/>
  <c r="G84" i="25" s="1"/>
  <c r="G85" i="25" s="1"/>
  <c r="I36" i="1"/>
  <c r="H36" i="1" s="1"/>
  <c r="G84" i="24" s="1"/>
  <c r="G85" i="24" s="1"/>
  <c r="I35" i="1"/>
  <c r="H35" i="1" s="1"/>
  <c r="G84" i="23" s="1"/>
  <c r="G85" i="23" s="1"/>
  <c r="G34" i="1"/>
  <c r="R6" i="22" s="1"/>
  <c r="D34" i="1"/>
  <c r="M4" i="22" s="1"/>
  <c r="I32" i="1"/>
  <c r="H32" i="1" s="1"/>
  <c r="G84" i="21" s="1"/>
  <c r="G85" i="21" s="1"/>
  <c r="I31" i="1"/>
  <c r="H31" i="1" s="1"/>
  <c r="G84" i="20" s="1"/>
  <c r="G85" i="20" s="1"/>
  <c r="G30" i="1"/>
  <c r="R6" i="19" s="1"/>
  <c r="D30" i="1"/>
  <c r="M4" i="19" s="1"/>
  <c r="I29" i="1"/>
  <c r="H29" i="1" s="1"/>
  <c r="I28" i="1"/>
  <c r="H28" i="1" s="1"/>
  <c r="I27" i="1"/>
  <c r="H27" i="1" s="1"/>
  <c r="G84" i="16" s="1"/>
  <c r="G85" i="16" s="1"/>
  <c r="I26" i="1"/>
  <c r="H26" i="1" s="1"/>
  <c r="G84" i="15" s="1"/>
  <c r="G85" i="15" s="1"/>
  <c r="G25" i="1"/>
  <c r="R6" i="14" s="1"/>
  <c r="D25" i="1"/>
  <c r="M4" i="14" s="1"/>
  <c r="G21" i="1"/>
  <c r="I20" i="1"/>
  <c r="H20" i="1" s="1"/>
  <c r="G84" i="13" s="1"/>
  <c r="G85" i="13" s="1"/>
  <c r="I19" i="1"/>
  <c r="H19" i="1" s="1"/>
  <c r="G84" i="12" s="1"/>
  <c r="G85" i="12" s="1"/>
  <c r="I18" i="1"/>
  <c r="H18" i="1" s="1"/>
  <c r="G84" i="11" s="1"/>
  <c r="G85" i="11" s="1"/>
  <c r="I17" i="1"/>
  <c r="H17" i="1" s="1"/>
  <c r="G84" i="10" s="1"/>
  <c r="G85" i="10" s="1"/>
  <c r="G16" i="1"/>
  <c r="R6" i="5" s="1"/>
  <c r="D16" i="1"/>
  <c r="M4" i="5" s="1"/>
  <c r="I15" i="1"/>
  <c r="H15" i="1" s="1"/>
  <c r="G84" i="9" s="1"/>
  <c r="G85" i="9" s="1"/>
  <c r="I14" i="1"/>
  <c r="H14" i="1" s="1"/>
  <c r="G84" i="8" s="1"/>
  <c r="G85" i="8" s="1"/>
  <c r="I13" i="1"/>
  <c r="H13" i="1" s="1"/>
  <c r="G84" i="7" s="1"/>
  <c r="G85" i="7" s="1"/>
  <c r="I12" i="1"/>
  <c r="H12" i="1" s="1"/>
  <c r="G84" i="6" s="1"/>
  <c r="G85" i="6" s="1"/>
  <c r="I11" i="1"/>
  <c r="H11" i="1" s="1"/>
  <c r="G84" i="3" s="1"/>
  <c r="G10" i="1"/>
  <c r="R6" i="2" s="1"/>
  <c r="D10" i="1"/>
  <c r="M4" i="2" s="1"/>
  <c r="G85" i="3" l="1"/>
  <c r="H63" i="1"/>
  <c r="G84" i="51"/>
  <c r="G85" i="51" s="1"/>
  <c r="H75" i="1"/>
  <c r="G84" i="62"/>
  <c r="G85" i="62" s="1"/>
  <c r="G84" i="18"/>
  <c r="G85" i="18" s="1"/>
  <c r="G84" i="17"/>
  <c r="G85" i="17" s="1"/>
  <c r="H66" i="1"/>
  <c r="G84" i="53"/>
  <c r="G85" i="53" s="1"/>
  <c r="H72" i="1"/>
  <c r="G77" i="1"/>
  <c r="I30" i="1"/>
  <c r="D77" i="1"/>
  <c r="G24" i="1"/>
  <c r="I16" i="1"/>
  <c r="G45" i="1"/>
  <c r="I63" i="1"/>
  <c r="D45" i="1"/>
  <c r="G65" i="1"/>
  <c r="D24" i="1"/>
  <c r="D33" i="1"/>
  <c r="H42" i="1"/>
  <c r="D54" i="1"/>
  <c r="I55" i="1"/>
  <c r="D65" i="1"/>
  <c r="I66" i="1"/>
  <c r="I25" i="1"/>
  <c r="G33" i="1"/>
  <c r="I46" i="1"/>
  <c r="G54" i="1"/>
  <c r="H68" i="1"/>
  <c r="H16" i="1"/>
  <c r="H59" i="1"/>
  <c r="H34" i="1"/>
  <c r="H55" i="1"/>
  <c r="H10" i="1"/>
  <c r="H25"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<sst xmlns="http://schemas.openxmlformats.org/spreadsheetml/2006/main" count="5072" uniqueCount="906">
  <si>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</si>
  <si>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</si>
  <si>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</si>
  <si>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</si>
  <si>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</si>
  <si>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</si>
  <si>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</si>
  <si>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</si>
  <si>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</si>
  <si>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</si>
  <si>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</si>
  <si>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</si>
  <si>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</si>
  <si>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</si>
  <si>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</si>
  <si>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</si>
  <si>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</si>
  <si>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</si>
  <si>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</si>
  <si>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</si>
  <si>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</si>
  <si>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</si>
  <si>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</si>
  <si>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</si>
  <si>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</si>
  <si>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</si>
  <si>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</si>
  <si>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</si>
  <si>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</si>
  <si>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</si>
  <si>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</si>
  <si>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</si>
  <si>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</si>
  <si>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</si>
  <si>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</si>
  <si>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</si>
  <si>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</si>
  <si>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</si>
  <si>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</si>
  <si>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</si>
  <si>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</si>
  <si>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</si>
  <si>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</si>
  <si>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</si>
  <si>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</si>
  <si>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</si>
  <si>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</si>
  <si>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</si>
  <si>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</si>
  <si>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</si>
  <si>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</si>
  <si>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</si>
  <si>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</si>
  <si>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</si>
  <si>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</si>
  <si>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</si>
  <si>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</si>
  <si>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</si>
  <si>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</si>
  <si>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</si>
  <si>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</si>
  <si>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</si>
  <si>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</si>
  <si>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</si>
  <si>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</si>
  <si>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</si>
  <si>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</si>
  <si>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</si>
  <si>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</si>
  <si>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</si>
  <si>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</si>
  <si>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</si>
  <si>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</si>
  <si>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</si>
  <si>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</si>
  <si>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</si>
  <si>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</si>
  <si>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</si>
  <si>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</si>
  <si>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</si>
  <si>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</si>
  <si>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</si>
  <si>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</si>
  <si>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</si>
  <si>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</si>
  <si>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</si>
  <si>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</si>
  <si>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</si>
  <si>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</si>
  <si>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</si>
  <si>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</si>
  <si>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</si>
  <si>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</si>
  <si>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</si>
  <si>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</si>
  <si>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</si>
  <si>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</si>
  <si>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</si>
  <si>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</si>
  <si>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</si>
  <si>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</si>
  <si>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</si>
  <si>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</si>
  <si>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</si>
  <si>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</si>
  <si>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</si>
  <si>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</si>
  <si>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</si>
  <si>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</si>
  <si>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</si>
  <si>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</si>
  <si>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</si>
  <si>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</si>
  <si>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</si>
  <si>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</si>
  <si>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</si>
  <si>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</si>
  <si>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</si>
  <si>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</si>
  <si>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</si>
  <si>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</si>
  <si>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</si>
  <si>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</si>
  <si>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</si>
  <si>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</si>
  <si>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</si>
  <si>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</si>
  <si>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</si>
  <si>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</si>
  <si>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</si>
  <si>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</si>
  <si>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</si>
  <si>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</si>
  <si>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</si>
  <si>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</si>
  <si>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</si>
  <si>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</si>
  <si>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</si>
  <si>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</si>
  <si>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</si>
  <si>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</si>
  <si>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</si>
  <si>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</si>
  <si>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</si>
  <si>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</si>
  <si>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</si>
  <si>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</si>
  <si>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</si>
  <si>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</si>
  <si>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</si>
  <si>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</si>
  <si>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</si>
  <si>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</si>
  <si>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</si>
  <si>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</si>
  <si>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</si>
  <si>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</si>
  <si>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</si>
  <si>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</si>
  <si>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</si>
  <si>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</si>
  <si>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</si>
  <si>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</si>
  <si>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</si>
  <si>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</si>
  <si>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</si>
  <si>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</si>
  <si>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</si>
  <si>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</si>
  <si>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</si>
  <si>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</si>
  <si>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</si>
  <si>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</si>
  <si>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</si>
  <si>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</si>
  <si>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</si>
  <si>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</si>
  <si>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</si>
  <si>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</si>
  <si>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</si>
  <si>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Moduł Z1/3</t>
  </si>
  <si>
    <t>Kurs 1.5.</t>
  </si>
  <si>
    <t>Kurs 1.4.</t>
  </si>
  <si>
    <t>Kurs 3.2.</t>
  </si>
  <si>
    <t xml:space="preserve">rok akad. </t>
  </si>
  <si>
    <t xml:space="preserve">studia </t>
  </si>
  <si>
    <t>I stopnia</t>
  </si>
  <si>
    <t>ZARZĄDZANIE</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</si>
  <si>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</si>
  <si>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</si>
  <si>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</si>
  <si>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</si>
  <si>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</si>
  <si>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</si>
  <si>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</si>
  <si>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</si>
  <si>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</si>
  <si>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</si>
  <si>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</si>
  <si>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</si>
  <si>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</si>
  <si>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</si>
  <si>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</si>
  <si>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</si>
  <si>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</si>
  <si>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</si>
  <si>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</si>
  <si>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</si>
  <si>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</si>
  <si>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</si>
  <si>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</si>
  <si>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</si>
  <si>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</si>
  <si>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</si>
  <si>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</si>
  <si>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</si>
  <si>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</si>
  <si>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</si>
  <si>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</si>
  <si>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</si>
  <si>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</si>
  <si>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</si>
  <si>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</si>
  <si>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</si>
  <si>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</si>
  <si>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</si>
  <si>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</si>
  <si>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</si>
  <si>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</si>
  <si>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</si>
  <si>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</si>
  <si>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</si>
  <si>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</si>
  <si>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</si>
  <si>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</si>
  <si>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</si>
  <si>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</si>
  <si>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</si>
  <si>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</si>
  <si>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</si>
  <si>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</si>
  <si>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</si>
  <si>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</si>
  <si>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</si>
  <si>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</si>
  <si>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</si>
  <si>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</si>
  <si>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</si>
  <si>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</si>
  <si>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</si>
  <si>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</si>
  <si>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</si>
  <si>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</si>
  <si>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</si>
  <si>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</si>
  <si>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</si>
  <si>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</si>
  <si>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</si>
  <si>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</si>
  <si>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</si>
  <si>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</si>
  <si>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</si>
  <si>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</si>
  <si>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</si>
  <si>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</si>
  <si>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</si>
  <si>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</si>
  <si>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</si>
  <si>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</si>
  <si>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</si>
  <si>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</si>
  <si>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</si>
  <si>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</si>
  <si>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</si>
  <si>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</si>
  <si>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</si>
  <si>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</si>
  <si>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</si>
  <si>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</si>
  <si>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</si>
  <si>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</si>
  <si>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</si>
  <si>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</si>
  <si>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</si>
  <si>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</si>
  <si>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</si>
  <si>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</si>
  <si>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</si>
  <si>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</si>
  <si>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</si>
  <si>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</si>
  <si>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</si>
  <si>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</si>
  <si>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</si>
  <si>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</si>
  <si>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</si>
  <si>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</si>
  <si>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</si>
  <si>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</si>
  <si>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</si>
  <si>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</si>
  <si>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</si>
  <si>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</si>
  <si>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</si>
  <si>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</si>
  <si>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</si>
  <si>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</si>
  <si>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</si>
  <si>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</si>
  <si>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</si>
  <si>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</si>
  <si>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</si>
  <si>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</si>
  <si>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</si>
  <si>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</si>
  <si>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</si>
  <si>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</si>
  <si>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</si>
  <si>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</si>
  <si>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</si>
  <si>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</si>
  <si>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</si>
  <si>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</si>
  <si>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</si>
  <si>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</si>
  <si>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</si>
  <si>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</si>
  <si>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</si>
  <si>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</si>
  <si>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</si>
  <si>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</si>
  <si>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</si>
  <si>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</si>
  <si>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</si>
  <si>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</si>
  <si>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</si>
  <si>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</si>
  <si>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</si>
  <si>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</si>
  <si>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</si>
  <si>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</si>
  <si>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</si>
  <si>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</si>
  <si>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Moduł Z1/1</t>
  </si>
  <si>
    <t>Moduł Z1/2</t>
  </si>
  <si>
    <t>Moduł Z1/4</t>
  </si>
  <si>
    <t>Moduł Z1/5</t>
  </si>
  <si>
    <t>Moduł Z1/6</t>
  </si>
  <si>
    <t>Moduł Z1/7</t>
  </si>
  <si>
    <t>Moduł Z1/8</t>
  </si>
  <si>
    <t>Moduł Z1/9</t>
  </si>
  <si>
    <t>Moduł Z1/10</t>
  </si>
  <si>
    <t>Moduł Z1/12</t>
  </si>
  <si>
    <t>Moduł Z1/11</t>
  </si>
  <si>
    <t>Moduł Z1/13</t>
  </si>
  <si>
    <t>Moduł Z1/14</t>
  </si>
  <si>
    <t>Moduł Z1/15</t>
  </si>
  <si>
    <t>Moduł Z1/16</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</si>
  <si>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</si>
  <si>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</si>
  <si>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</si>
  <si>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</si>
  <si>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</si>
  <si>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</si>
  <si>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</si>
  <si>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</si>
  <si>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</si>
  <si>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</si>
  <si>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</si>
  <si>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</si>
  <si>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</si>
  <si>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</si>
  <si>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</si>
  <si>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</si>
  <si>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</si>
  <si>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</si>
  <si>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</si>
  <si>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brak wymagań formalnych i merytorycznych</t>
  </si>
  <si>
    <t>do współpracy w procesach kreatywnych, wykazuje postawę przedsiębiorczą i odpowiedzialną wobec podejmowanych decyzji</t>
  </si>
  <si>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 - prawnych podmiotów gospodarczych oraz opcjach opodatkowania działalności gospodarczej, a także kurs z zakresu ochrony praw własności intelektualnej.</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</si>
  <si>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</si>
  <si>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</si>
  <si>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1.Grabowski D., Etyka pracy. Przekonania wartościujące pracę a zaangażowanie, Wyd. Uniwersytetu Śląskiego, Katowice 2015  
2. Rybak M., Etyka menedżera -społeczna odpowiedzialność przedsiębiorstwa, PWN, Warszawa 2011.
</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</si>
  <si>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</si>
  <si>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Regulamin praktyk oraz dokumentacja praktyk dostępne na stronie www.zpsb.pl, w zakładce Strefa Studenta - Plikownia (Praktyki studenckie)</t>
  </si>
  <si>
    <t xml:space="preserve"> Regulamin praktyk oraz dokumentacja praktyk dostępne na stronie www.zpsb.pl, w zakładce Strefa Studenta - Plikownia (Praktyki studenckie)</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</si>
  <si>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</si>
  <si>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</si>
  <si>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</si>
  <si>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
</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</si>
  <si>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</si>
  <si>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</si>
  <si>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</si>
  <si>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</si>
  <si>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Student powinien posiadać podstawową wiedzę z zakresu ekonomii i finansów oraz zarządzania (znajomość podstawowych pojęć w dyscyplinach naukowych: nauki o zarządzaniu i jakości oraz ekonomia i finanse). </t>
  </si>
  <si>
    <t>G. Maniak, E. Świergiel, A. Zelek, Twoja praca promocyjna – od dylematów do perfekcji. Poradnik dla studentów ZPSB, Wyd. Naukowe  ZPSB, Szczecin 2010 (także w wersji elearningowej)</t>
  </si>
  <si>
    <t xml:space="preserve">Celem modułu - praca z promotorem jest przygotowanie studenta do procesu opracowania pracy dyplomowej, stanowiącej rozwiązanie faktycznego, realnego problemu związanego z różnymi funkcjami zarządzania, na tle studiów literaturowych i procesu naukowo – badawczego. </t>
  </si>
  <si>
    <t>Student musi mieć zaliczone dwa kursy: 1/ Metodyka pisania prac dyplomowych;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</si>
  <si>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</si>
  <si>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</si>
  <si>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</si>
  <si>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</si>
  <si>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Publikacje umieszczone w Podręczniku jako literatura dodatkowa do każdego z unitów.</t>
  </si>
  <si>
    <t xml:space="preserve">Moduł obejmuje zagadnienia, będące podstawę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</si>
  <si>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Przed rozpoczęciem modułu, student powinien dysponować wiedzą, umiejętnościami i kompetencjami z Modułu: Biznes w działaniu. Dodatkowo przydatnym jest Moduł: Ekonomia stosowana, z tego Kursy: Makroekonomia i Mikroekonomia.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</si>
  <si>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</si>
  <si>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</si>
  <si>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</si>
  <si>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Student przed rozpoczęciem tego modułu powinien znać podstawy obsługi komputera, znać podstawy technologii informatycznych oraz ukończyć kursy przypisane do modułu Z1/2 (Organizacja i Zarządzanie), mieć zdaną maturę podstawową z języka obcego na poziomie B1, a także powinien mieć ogólną wiedzę na temat życia społecznego. Student powinien posiadać zdolność analitycznego i logicznego myślenia.</t>
  </si>
  <si>
    <t>Brak wymagań wstępnych praktycznych i merytorycznych.</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</si>
  <si>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</si>
  <si>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</si>
  <si>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</si>
  <si>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łączny nakład pracy</t>
  </si>
  <si>
    <t>zna i rozumie zasady konstruowania planu przedsięwzięć biznesowych w kontekście wyboru strategii, modelu biznesowego i architektury organizacyjnej.</t>
  </si>
  <si>
    <t>zna i rozumie elementarne mechanizmy analizy finansowej, analizy marketingowej i analizy ryzyka.</t>
  </si>
  <si>
    <t xml:space="preserve">identyfikuje i analizuje wszystkie czynniki endo- i egzogeniczne determinujące wybór modelu biznesowego, potrafi je analizować i na ich tle potrafi dokonywać optymalnego wyboru. </t>
  </si>
  <si>
    <t>wykazuje kreatywność i otwartość wobec nowych inicjatyw, zachowując jednocześnie krytycyzm i racjonalizm w ocenie wariantów nowych przedsięwzięć gospodarczych.</t>
  </si>
  <si>
    <t xml:space="preserve"> 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</si>
  <si>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</si>
  <si>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</si>
  <si>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</si>
  <si>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</si>
  <si>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</si>
  <si>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</si>
  <si>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</si>
  <si>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</si>
  <si>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umie  połączyć własny wywód z opiniami, koncepcjami i teoriami zaczerpniętymi z literatury i specjalistycznych opracowań,  w zgodzie z normami prawa i etyki. </t>
  </si>
  <si>
    <t xml:space="preserve">rozumie i respektuje zasady oraz system ochrony własności intelektualnej i prawa autorskiego w pracy własnej, zawodowej i w biznesie.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</si>
  <si>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</si>
  <si>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</si>
  <si>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</si>
  <si>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</si>
  <si>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</si>
  <si>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</si>
  <si>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</si>
  <si>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</si>
  <si>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</si>
  <si>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zna nowoczesne narzędzia planowania, doboru, oceniania, motywowania, rozwoju i zarządzania karierą pracowników oraz identyfikuje działania doskonalące zarządzanie zasobami ludzkimi.</t>
  </si>
  <si>
    <t>pojmuje strategiczne znaczenie zasobów ludzkich w organizacji, zna czynniki wewnętrzne i zewnętrzne wpływające na kształt współczesnego zarządzania ludźmi.</t>
  </si>
  <si>
    <t>rozumie modele zzl, rodzaje strategii personalnych oraz rolę działów HR i podmiotów odpowiedzialnych za zarządzanie ludźmi. Wie jakie wyzwania przed nimi stoją w procesie skutecznego budowania wartości firmy.</t>
  </si>
  <si>
    <t xml:space="preserve">potrafi tworzyć od podstaw oraz ciągle doskonalić HR’owe działania, odpowiadające wyzwaniom współczesnych organizacji. </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</si>
  <si>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</si>
  <si>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potrafi znaleźć adekwatne rozwiązania problemów związanych z organizacją procesu personalnego w firmie, identyfikując oraz umiejętnie wykorzystując zarówno szanse/ zagrożenia, jak i atuty/ słabości organizacji.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</si>
  <si>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</si>
  <si>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</si>
  <si>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charakteryzuje istotę podejścia  procesowego - typowe i specyficzne elementy, metody, techniki i koncepcje zarządzania.</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</si>
  <si>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</si>
  <si>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</si>
  <si>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</si>
  <si>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porównać, analizować i oceniać procesy organizacyjne pod kątem możliwości ich usprawnienia i reorganizacji.</t>
  </si>
  <si>
    <t>potrafi diagnozować sytuację organizacji i projektowania możliwych wariantów jej strategii w ujęciu procesowym.</t>
  </si>
  <si>
    <t>zna i rozumie metody zarządzania i doskonalenia jakości w organizacji.</t>
  </si>
  <si>
    <t>charakteryzuje problemy związane z wdrożeniem, oceną systemu zarządzania jakością.</t>
  </si>
  <si>
    <t xml:space="preserve">zna znaczenie zarządzania jakością w łańcuchu dostaw. </t>
  </si>
  <si>
    <t>potrafi analizować i określać uwarunkowania wdrożenia systemu zarządzania jakością.</t>
  </si>
  <si>
    <t>potrafi zastosować normy ISO w ramach analiz.</t>
  </si>
  <si>
    <t xml:space="preserve">wykorzystuje standardy zarządzania jakością do oceny procesów gospodarczych, w tym oceny systemu zarządzania organizacją. </t>
  </si>
  <si>
    <t>umie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</si>
  <si>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</si>
  <si>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</si>
  <si>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</si>
  <si>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rozróżnia podstawowe narzędzia informatyczne,  nowoczesne technologie komunikacyjne oraz systemy informatyczne i zna możliwości zastosowania ich w praktyce biznesowej.</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</si>
  <si>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</si>
  <si>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</si>
  <si>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potrafi w trakcie wykonywania zadań i rozwiązywania problemów pracować współdziałać  w grupie przyjmując różne role.</t>
  </si>
  <si>
    <t>posiada wiedzę i operuje terminologią z zakresu socjologii, rozumie relacje między ekonomią a socjologii identyfikuje i potrafi analizować współczesne zjawiska. ekonomiczne jako przejaw życia społecznego.</t>
  </si>
  <si>
    <t>zna terminy oraz teorie socjologiczne.</t>
  </si>
  <si>
    <t>rozróżnia procesy demograficzne.</t>
  </si>
  <si>
    <t>posiada orientację odnośnie aktualnych procesów i zjawisk społecznych.</t>
  </si>
  <si>
    <t>potrafi analizować wydarzenia i procesy zachodzące w społeczeństwie.</t>
  </si>
  <si>
    <t xml:space="preserve">potrafi formułować i wyrażać  opinie dotyczące życia społecznego w oparciu o fakty oraz krytycznie interpretować bieżące wydarzenia z poszanowaniem poglądów innych. </t>
  </si>
  <si>
    <t>istotę pojęć z zakresu matematyki, a także trafnie formułuje wnioski, które są wynikiem jego pracy; rozumie znaczenie metod ilościowych podczas identyfikacji relacji zachodzących pomiędzy różnymi zjawiskami i procesami ekonomicznymi, a także związanymi z problematyką zarzadzania; zna zakres merytoryczny matematyki i statystyki, a także rozumie wagę i rangę tych dziedzin w całokształcie nauk ekonomicznych.</t>
  </si>
  <si>
    <t xml:space="preserve">wykorzystywać narzędzia pochodzące z zakresu matematyki i statystyki w celu opisywania i rozwiązywania problemów związanych z przebiegiem różnych zjawisk i procesów ekonomicznych, a także związanymi z problematyką zarzadzania; trafnie dobierać sformułowania podczas interpretacji otrzymanych rezultatów; rozróżniać zakres merytoryczny matematyki od statystyki.
</t>
  </si>
  <si>
    <t xml:space="preserve">do wykorzystania zdolności logicznego i analitycznego myślenia przy formułowaniu wniosków z przeprowadzonych analiz; pracować samodzielnie, lub w grupie, w sposób obiektywny i rzetelny; dokonać krytycznej oceny własnych umiejętności oraz wykonanej pracy.  </t>
  </si>
  <si>
    <t>zna kluczowe pojęcia z zakresu statystyki, a także zna obszar zainteresowań tej dziedziny, rozumie jej wagę i rangę w całokształcie nauk ekonomicznych oraz nauk o zarządzaniu.</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</si>
  <si>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</si>
  <si>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</si>
  <si>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</si>
  <si>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</si>
  <si>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</si>
  <si>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</si>
  <si>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</si>
  <si>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</si>
  <si>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</si>
  <si>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</si>
  <si>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</si>
  <si>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</si>
  <si>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</si>
  <si>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</si>
  <si>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</si>
  <si>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</si>
  <si>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</si>
  <si>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</si>
  <si>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</si>
  <si>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</si>
  <si>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</si>
  <si>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</si>
  <si>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</si>
  <si>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</si>
  <si>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zna i rozumie założenia Corporate Social Responsibility (CSR). Zna interesariuszy CSR.</t>
  </si>
  <si>
    <t xml:space="preserve">zna i rozumie, rozpoznaje i identyfikuje nieetyczne zachowania interesariuszy, zarówno wewnętrznych , jak i zewnętrznych. </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</si>
  <si>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</si>
  <si>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</si>
  <si>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zna zasady dotyczące dynamiki grupy.</t>
  </si>
  <si>
    <t>ma świadomość rozwoju i uczenia się przez całe życie.</t>
  </si>
  <si>
    <t>rozumie cel badań rynkowych i marketingowych do projektowania strategii marketingowej i biznesowej organizacji.</t>
  </si>
  <si>
    <t>zna narzędzia i metody badań marketingowych.</t>
  </si>
  <si>
    <t>jest gotów krytycznie podejść do problemów z praktyki gospodarczej i poprzez analizę zaproponować warianty rozwiązań.</t>
  </si>
  <si>
    <t>potrafi klasyfikować składniki aktywów i pasywów oraz rozróżnia elementy kształtujące wynik finansowy. Ponadto ustala wynik finansowy i dokonuje jego podziału przy wykorzystaniu podstawowych operacji gospodarczych.</t>
  </si>
  <si>
    <t>zna i rozumie pojęcia z zakresu finansów przedsiębiorstw.</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</si>
  <si>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</si>
  <si>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</si>
  <si>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</si>
  <si>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</si>
  <si>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</si>
  <si>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</si>
  <si>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</si>
  <si>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zna najważniejsze pojęcia z zakresu finansów przedsiębiorstw, rachunkowości i sprawozdawczości finansowej.</t>
  </si>
  <si>
    <t>posiada wiedzę dotyczącą istoty, układu i budowy sprawozdań finansowych, a także zna ich najważniejsze elementy.</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</si>
  <si>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</si>
  <si>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</si>
  <si>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</si>
  <si>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</si>
  <si>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</si>
  <si>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</si>
  <si>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</si>
  <si>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</si>
  <si>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pojęcia z zakresu podatków przedsiębiorstw.</t>
  </si>
  <si>
    <t>potrafi ocenić i dobrać prawidłowy rodzaj podatku dla danego podmiotu, tak aby zoptymalizować koszty.</t>
  </si>
  <si>
    <t>jest gotów odpowiedzialnie dobierać opodatkowania dla danego przedsiębiorstwa.</t>
  </si>
  <si>
    <t xml:space="preserve">jest gotów podejmować decyzje w zakresie zarządzania kosztami podatkowymi, tak aby było możliwe zoptymalizowane. </t>
  </si>
  <si>
    <t xml:space="preserve">potrafi prawidłowo wskazywać podmioty z otoczenia zewnętrznego, z którymi konieczna jest współpraca w zakresie postępowania podatkowego. </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</si>
  <si>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</si>
  <si>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</si>
  <si>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</si>
  <si>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myśli logicznie i analitycznie, jest zdolny do samodzielnej pracy badawczej, prezentacji jej założeń i efektów.</t>
  </si>
  <si>
    <t xml:space="preserve">jest świadomy złożoności procesów zachodzących w organizacji i jest zdolny do ich 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</si>
  <si>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</si>
  <si>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</si>
  <si>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</si>
  <si>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</si>
  <si>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</si>
  <si>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</si>
  <si>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 xml:space="preserve">jest świadomy złożoności procesów zachodzących w organizacji i jest zdolny do ich analizy, oceny i raportowania i rozwiązywania.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</si>
  <si>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</si>
  <si>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</si>
  <si>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</si>
  <si>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</si>
  <si>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</si>
  <si>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ma świadomość ciągłego samorozwoju i jest gotowy do kształtowania aktywnej i etycznej postawy na gruncie zawodowym i społecznym.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</si>
  <si>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</si>
  <si>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</si>
  <si>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</si>
  <si>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</si>
  <si>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 xml:space="preserve">wykonuje zlecone zadania, związane z bieżącą działalnością przedsiębiorstwa/organizacji, w której realizuje praktykę, adekwatnie do studiowanej specjalności; analizuje i rozwiązuje typowe problemy, wykorzystując w praktyce wiedzę, zdobyta na studiach. </t>
  </si>
  <si>
    <t xml:space="preserve">wypracowuje zasady pracy w zespole i komunikacji ze zleceniodawcą zadania. </t>
  </si>
  <si>
    <t xml:space="preserve">wykorzystuje wiedzę z zakresu ekonomii i finansów oraz nauk o zarządzaniu i jakości, regulacje i zasady prawne, etyczne i społeczne do realizacji zadań, powierzonych do wykonania przez pracodawcę. </t>
  </si>
  <si>
    <t>ma świadomość swojej wiedzy zawodowej , rozumie potrzebę ciągłego doskonalenia się i rozwoju.</t>
  </si>
  <si>
    <t xml:space="preserve">ma gotowość do podejmowania decyzji ekonomicznych w oparciu o posiadaną wiedzę i doświadczenie zawodowe, w odniesieniu do realizowanych projektów.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</si>
  <si>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</si>
  <si>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</si>
  <si>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</si>
  <si>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</si>
  <si>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</si>
  <si>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</si>
  <si>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</si>
  <si>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</si>
  <si>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indywidualnej i zespołowej.</t>
  </si>
  <si>
    <t>→  PRZEJDŹ DO KURSU</t>
  </si>
  <si>
    <t>Student...</t>
  </si>
  <si>
    <t>→ ZOBACZ LEGENDĘ</t>
  </si>
  <si>
    <t>adekwatne metody, techniki, narzędzia stosowane na zajęciach</t>
  </si>
  <si>
    <t>oczekiwane aktywności studenta w ramach pracy własnej</t>
  </si>
  <si>
    <t>adekwatne formy zaliczeń</t>
  </si>
  <si>
    <t>zakres merytoryczny kursu</t>
  </si>
  <si>
    <t>zna i rozumie przebieg i etapy procesu rejestrowania firmy w kontekście aspektów formalno-prawnych tworzenia firm w różnych formach organizacyjnych i własnościowych.</t>
  </si>
  <si>
    <t>potrafi projektować przedsięwzięcia gospodarcze w postaci  elementarnego biznes-planu, z uwzględnieniem determinant prawnych, finansowych, marketingowych i strategicznych.</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</si>
  <si>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</si>
  <si>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</si>
  <si>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KOMPETENCJE 
SPOŁECZNE</t>
  </si>
  <si>
    <t>Regulamin gry strategicznej KING SIZE (lub analogicznej).</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</si>
  <si>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</si>
  <si>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</si>
  <si>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Dereń M., Własność przemysłowa i dobra niematerialne w obrocie gospodarczym, TNOiK, Bydgoszcz 1998.
Stec P., (red.) Ochrona własności intelektualnej, Oficyna wydawnicza Branta, Bydgoszcz-Opole-Gliwice 2011.</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</si>
  <si>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</si>
  <si>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1. A. Zakrzewska -Bielawska (red.), Podstawy zarządzania. Teoria i ćwiczenia. Oficyna Wydawnicza Wolters Kluwer, Warszawa 2012.
2. R. Griffin, Podstawy zarządzania organizacjami, PWN, Warszawa 2017.
3. U. Gros, Zachowania organizacyjne w teorii i praktyce zarządzania, PWN, Warszawa 2019.
4. Zarządzanie. Teoria i praktyka. red. A. Koźmiński. W. Piotrowski, PWN, Warszawa 2019.</t>
  </si>
  <si>
    <t>1. B. Glinka,, M. Kostera (red.)  Nowe kierunki w organizacji i zarządzaniu. Organizacje, konteksty, procesy zarządzania, Oficyna Wolters Kluwer business Warszawa 2012.
2. M. Buchajska -Wróbel, R. Wendt, E. Rytka, J. Gasparski, K. Gajda (red.), Menedżer do zadań specjalnych. Czasowe zarządzanie przedsiębiorstwem, Wyd. ONE Press, 2011.
3. W. Eichelberger, A. Jeznach, Szef, który ma czas., Helion, Gliwice 2017.</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</si>
  <si>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</si>
  <si>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</si>
  <si>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informatycznymi niezbędnymi do przygotowania typowych prac pisemnych i wystąpień publicznych.</t>
  </si>
  <si>
    <t>potrafi ocenić własne kompetencje i rozumie związek między wzrostem swojej wiedzy i umiejętnościami.</t>
  </si>
  <si>
    <t>posiada praktyczne umiejętności w zakresie przetwarzania informacji.</t>
  </si>
  <si>
    <t>potrafi porównać i ocenić efektywność zastosowania różnych narzędzi i systemów informatycznych w biznesie oraz wdrożyć wybrane przez siebie rozwiązania. Potrafi sporządzać zestawienia, raporty, analizy ułatwiające podejmowanie poprawnych decyzji ekonomicznych.</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</si>
  <si>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</si>
  <si>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</si>
  <si>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</si>
  <si>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 xml:space="preserve">Wprowadzenie do technologii informatyczno-komunikacyjnych. 
Praca w edytorze tekstu. 
Prezentacje multimedialne.  
Wyszukiwanie informacji ekonomicznych w internecie. 
Internet w zastosowaniach biznesowych. </t>
  </si>
  <si>
    <t>potrafi posługiwać się narzędziami informatycznymi w celu rozwiązania problemu z zakresu zarządzania.</t>
  </si>
  <si>
    <t>potrafi ocenić własne kompetencje i formułować pytania, służące pogłębieniu własnego zrozumienia tematu czy odnalezieniu brakujących elementów rozumowania.</t>
  </si>
  <si>
    <t>potrafi diagnozować problemy zarządzania (w różnych obszarach funkcjonalnych organizacji) i dobrać odpowiednie narzędzia i techniki IT niezbędne do ich rozwiązywania.</t>
  </si>
  <si>
    <t>zna możliwości systemów zarządzania bazami danych.</t>
  </si>
  <si>
    <t>zna typowe narzędzia informatyczne niezbędne do opisu/badania podmiotów, procesów i zjawisk w skali mikro-, makroekonomicznej i sektorowej.</t>
  </si>
  <si>
    <t>zna typowe narzędzia informatyczne do  sporządzania opracowań pisemnych (w formie raportów, analiz, projektów) i prezentacji uzyskanych wyników.</t>
  </si>
  <si>
    <t>zna możliwości wykorzystania arkuszy kalkulacyjnych i baz danych w wybranych obszarach zarządzania.</t>
  </si>
  <si>
    <t>1. Marka 
2. Różnice kulturowe 
3. Podróże w biznesie 
4. Zasoby ludzkie 
5. Zmiany w środowisku pracy 
6. Rynki międzynarodowe 
7. Organizacja pracy 
8. Etyka 
9. Reklama 
10. Przywództwo 
11. Pieniądze 
12. Rywalizacja</t>
  </si>
  <si>
    <t>Market Leader Intermediate.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</si>
  <si>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</si>
  <si>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</si>
  <si>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</si>
  <si>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możliwości wykorzystania technologii informatycznych i komunikacyjnych w obszarze zarządzania;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</si>
  <si>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</si>
  <si>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</si>
  <si>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</si>
  <si>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</si>
  <si>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</si>
  <si>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</si>
  <si>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</si>
  <si>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</si>
  <si>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</si>
  <si>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</si>
  <si>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</si>
  <si>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1. R. Belbin, Twoja rola w zespole, GWP Gdańsk 2005. 
2. J. Katzenbach, Siła zespołów, Oficyna Ekonomiczna, Kraków 2009. 
3. B. Kożusznik, kierowanie zespołem pracowniczym, PWN , Warszawa 2005.</t>
  </si>
  <si>
    <t xml:space="preserve">1. E. Aronson, Człowiek istota społeczna, PWN Warszawa 2014. 
2. H. Hamer, Psychologia społeczna. Teoria i praktyka, Difin, Warszawa 2006. </t>
  </si>
  <si>
    <t>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t>
  </si>
  <si>
    <t>Brak szczególnych wymagań wstępnych. Podstawowa wiedza o świecie, podstawy matematyki. Ukończony moduł Biznes w działaniu, Organizacja i zarządzanie, Kluczowe kompetencje dla biznesu.</t>
  </si>
  <si>
    <t>funkcje podmiotów uczestniczących w procesach gospodarczych oraz ich rolę w gospodarce; podstawowe procesy i zjawiska gospodarcze w skali zarówno makro, jak i mikroekonomicznej; pojęcia gospodarcze, związane z przedmiotem zainteresowania makro- i mikroekonomii;  zależności pomiędzy takimi kategoriami jak koszty, przychody, zyski, próg rentowności; istotę decyzji menadżerskich w firmie, ze szczególnym uwzględnieniem ich kontekstu ekonomicznego.</t>
  </si>
  <si>
    <t>aktywnie uczestniczyć w zajęciach i dyskutować nad poruszanymi problemami,  myśleć i działać w sposób przedsiębiorczy; uzupełniać i doskonalić nabytą wiedzę i umiejętności menadżerskie.</t>
  </si>
  <si>
    <t xml:space="preserve">posiada wiedzę o podmiotach uczestniczących w procesach gospodarczych i zna ich rolę w gospodarce, zna podstawowe procesy i zjawiska gospodarcze w skali makroekonomicznej. Wie, jaki jest kontekst tych zjawisk z dylematami współczesnego zarządzania. </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</si>
  <si>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</si>
  <si>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</si>
  <si>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</si>
  <si>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</si>
  <si>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</si>
  <si>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</si>
  <si>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</si>
  <si>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</si>
  <si>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</si>
  <si>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</si>
  <si>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zna pojęcia gospodarcze, związane z przedmiotem zainteresowania mikroekonomii, zna zależności pomiędzy takimi kategoriami jak koszty, przychody, zyski, próg rentowności.</t>
  </si>
  <si>
    <t xml:space="preserve">zna i potrafi stosować narzędzia badawcze do opisywania rzeczywistości gospodarczej, w szczególności analizy i opisu funkcjonowania wybranych podmiotów gospodarujących na poziomie mikroekonomicznym. </t>
  </si>
  <si>
    <t xml:space="preserve">zna i rozumie  pojęcia i zasady z zakresu analizy kosztów, niezbędnych do prowadzenia działalności gospodarczej w skali podmiotów MŚP.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</si>
  <si>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</si>
  <si>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</si>
  <si>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</si>
  <si>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</si>
  <si>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potrafi myśleć i działać w sposób przedsiębiorczy.</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</si>
  <si>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</si>
  <si>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</si>
  <si>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 xml:space="preserve">ma wiedzę, umożliwiającą prawidłową ocenę zjawisk ekonomicznych i powiązań między podmiotami gospodarczymi, rozumie rządzące nimi prawidłowości. </t>
  </si>
  <si>
    <t>rozumie relacje organizacji w skali makro- i mikrootoczenia.</t>
  </si>
  <si>
    <t>zna metody i narzędzia wykorzystywane w analizie ekonomiczno-finansowej, służące podejmowaniu decyzji menedżerskich.</t>
  </si>
  <si>
    <t xml:space="preserve">umie dokonać analizy zjawisk gospodarczych, w tym inwestycyjnych, potrafi dokonać pogłębionej teoretycznie oceny tych zjawisk z zastosowaniem metod badawczych, stosowanych w naukach ekonomicznych. </t>
  </si>
  <si>
    <t>posiada rozbudowaną umiejętność formułowania praktycznych wniosków niezbędnych do podejmowania decyzji menedżerskich, potrafi prezentować własne pomysły, artykułować wątpliwości i krytyczne oceny.</t>
  </si>
  <si>
    <t>jest świadomy swojej wiedzy i umiejętności, potrafi je uzupełniać i doskonalić, rozumie potrzebę ciągłego uczenia się i podnoszenia swoich kwalifikacji.</t>
  </si>
  <si>
    <t>1) Działanie rynku oraz mechanizmu rynkowego w kontekście zachowań firm na rynku oraz niezbędnych decyzji menedżerskich, 
2) Koncepcja elastyczności popytu w kontekście decyzji podejmowanych przez firmy na rynku, 
3) Koncepcja zachowań menedżerskich w kontekście kosztu alternatywnego podejmowanych decyzji, 
4) Analiza rentowności firmy w kontekście decyzji optymalizacyjnych, 
5) Zachowania firm w kontekście różnych struktur rynkowych.</t>
  </si>
  <si>
    <t>1) Samuelson W.F., Marks S.G., Ekonomia menedżerska, PWE, Warszawa 2009, 
2) Froeb L.M., McCann B.T., Ekonomia menedżerska, PWE, Warszawa 2012; 
3) Piocha S., Gabryszak R., Ekonomia menedżerska dla MSP, W teorii i praktyce, Difin, Warszawa 2008.</t>
  </si>
  <si>
    <t>1) Zelek A., Strategie biznesu, Od klasyki do postmodernizmu w zarządzaniu, Wydawnictwo Zachodniopomorskiej Szkoły Biznesu, Szczecin 2008 ; 
2) Kopycińska D. (red.), Mikroekonomia, Wyd. Kreos, Szczecin 2011; 
3) Milewski R. (red.), Elementarne zagadnienia ekonomii, PWN, Warszawa 2003.</t>
  </si>
  <si>
    <t>zna trendy w działaniach marketingowych i rozumie zasady ich wykorzystywania w różnych branżach, typach organizacji i w różnych sytuacjach rynkowych.</t>
  </si>
  <si>
    <t>rozumie znaczenie dostosowania polityki produktu, ceny, dystrybucji i promocji do grup docelowych, sytuacji rynkowych i dojrzałości produktu.</t>
  </si>
  <si>
    <t>potrafi analizować i planować grupę docelową swojej komunikacji.</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</si>
  <si>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</si>
  <si>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samodzielnie identyfikuje, diagnozuje i rozstrzyga problemy.</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</si>
  <si>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6. Ustalenie i podział wyniku finansowego; 
7.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</si>
  <si>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</si>
  <si>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</si>
  <si>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 Zarządzanie płynnością w przedsiębiorstwie.
6/ Fuzje i przejęcia przedsiębiorstw. 
7/ Wahania kursów walutowych i ich wpływ na funkcjonowanie przedsiębiorstwa. 
8/ Źródła informacji o sytuacji finansowej przedsiębiorstwa.</t>
  </si>
  <si>
    <t xml:space="preserve">1/ K. Jajuga, Elementy nauki o finansach, Wyd. PWE 2007. 
2/ Szczepański J, Szyszko L., Finanse przedsiębiorstwa, Wyd. PWE 2009. 
3/ Finanse, rynki finansowe, ubezpieczenia nr 1/2018 (91), Zeszyty Naukowe Uniwersytetu Szczecińskiego, Szczecin 2018. </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</si>
  <si>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</si>
  <si>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</si>
  <si>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Biznes w działaniu; Ekonomia stosowana.</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</si>
  <si>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</si>
  <si>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</si>
  <si>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Zenderowski R., Technika pisania prac magisterskich i licencjackich, CeDeWu, Warszawa 2014.
2. M. Blaug, Metodologia ekonomii, PWN, Warszawa, 1995. 
3. Kwaśniewski K., Jak pisać prace dyplomowe? Wskazówki praktyczne, Wyd. KPSW, 2010.</t>
  </si>
  <si>
    <t>1. Procedura dyplomowa obowiązująca na kierunku Zrządzanie,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</si>
  <si>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 Wyd. Naukowe  ZPSB, Szczecin 2010 (także w wersji elearningowej).
2. J. Lichtarski, Praktyczny wymiar nauk o zarządzaniu, PWE, Warszawa 2015.</t>
  </si>
  <si>
    <t>1.  Babbie E., Badania społeczne w praktyce, PWN, Warszawa 2006.  
2. Przybyła M., Metody badawcze w zarządzaniu - aspekt teoretyczny i praktyczny, Wydawnictwo Akademii Ekonomicznej im. O. Langego we Wrocławiu, Wrocław 2006.</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</si>
  <si>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</si>
  <si>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Przygotowanie studenta do samodzielnej, prowadzonej metodami naukowymi, analizy problemów oraz do prezentowania rezultatów badań własnych w ramach pracy dyplomowej.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</si>
  <si>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potrafi tworzyć indywidualne i zespołowe plany działania w podmiotach ekonomii społecznej, organizacjach pozarządowych. </t>
  </si>
  <si>
    <t>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</si>
  <si>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</si>
  <si>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ma wiedzę na temat systemu zarządzania przedsiębiorstwem/organizacją w obszarach: planowania, organizowania, przewodzenia, kontroli. </t>
  </si>
  <si>
    <t xml:space="preserve">w trakcie realizacji praktyki zawodowej respektuje obowiązujące zasady etyczne i prawne, wynikające z uregulowań zewnętrznych i wewnętrznych. </t>
  </si>
  <si>
    <t>zasady tworzenia i prowadzenia biznesu, z uwzględnieniem kontekstów: strategicznego, prawnego, finansowego, marketingowego, zasobowego, operacyjnego, itp.</t>
  </si>
  <si>
    <t>inicjować i uczestniczyć w procesach analizowania i projektowania nowego biznesu oraz prowadzenia biznesu w różnych jego fazach życia, na tle diagnozy endo- i egzogenicznej</t>
  </si>
  <si>
    <t xml:space="preserve">1/ udział w projektowaniu nowego przedsięwzięcia biznesowego -  pomysł na biznes (definicja produktu / usługi i grup docelowych);  
2/ doświadczenie i zrozumienie złożoności procesu tworzenia nowego przedsięwzięcia biznesowego - analiza makro- i mikrootoczenia;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</si>
  <si>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1/ doświadczenie realnych uwarunkowań podejmowania decyzji w warunkach presji konkurencji;  
2/ doświadczenie symulowanych warunków konkurencji rynkowej;  
3/ poznanie mechanizmów konkurencji;  
4/ zrozumienie zasad konkurencji cenowej i poza cenowe; 
5/ Wprowadzenie do zasad grywalizacji;  
6/ Proces wnioskowania i korekty decyzji grywalizacyjnych.</t>
  </si>
  <si>
    <t>zna i rozumie istotę przedsiębiorczości, zasady prowadzenia biznesu i wiążącego się z tym ryzyka.</t>
  </si>
  <si>
    <t xml:space="preserve">potrafi wskazać adekwatne źródła prawa ochrony własności intelektualnych w kontekście działalności biznesowej i zawodowej. </t>
  </si>
  <si>
    <t>Barta J., Markiewicz R., (red.) Prawo autorskie i prawa pokrewne. Komentarz, Lex a Wolters Kluwer, Warszawa 2011.
K. Lewandowski, Prawo autorskie a prawo konkurencji, Wyższa Szkoła Umiejętności Społecznych w Poznaniu, Poznań 2009.Ustawa Prawo autorskie z dnia 4 lutego 1994 z późn. zmianami.
Nowińska R., (red.), Prawo własności przemysłowej, LexisNexis, Warszawa 2008.Podrecki P., (red.) Prawo Internetu, LexisNexis, Warszawa 2004.
Załucki M., (red.) Prawo własności intelektualnej. Repetytorium, DIFIN, Warszawa 2008.</t>
  </si>
  <si>
    <t>jest gotów oceniać procesy zachodzące w organizacji oraz na rynku pracy i krytycznie odnosić się do tej oceny, zachowując rzetelność, staranność, obiektywizm i racjonalność w proponowaniu odpowiednich rozwiązań w obszarze zarządzania ludźmi.</t>
  </si>
  <si>
    <t xml:space="preserve">definiuje pojęcie procesu i zarządzania procesowego, dostrzega różnice pomiędzy organizacjami procesowymi i klasycznymi, w kontekście ich budowy, struktury i zarządzania. </t>
  </si>
  <si>
    <t xml:space="preserve">identyfikuje problemy menedżerskie w zakresie zarządzania procesowego, które pozwalają na praktyczną analizę i znajdowanie sposobów ich eliminacji, w skali organizacji, gospodarki krajowej, a także w skali globalnej. </t>
  </si>
  <si>
    <t>1/ A. Tomaszewska "ABC Word 2016 PL", Helion, 2016. 
2/ G. Kowalczyk "Word 2016 PL. Ćwiczenia praktyczne", Helion, 2016. 
3/ K. Wołk "Office 2019 oraz 365 od podstaw", Wyd. Psychoskok, 2019. 
4/ P. Lenar "Profesjonalna prezentacja multimedialna. Jak uniknąć 27 najczęściej popełnianych błędów", Helion, 2012. 
5/ A. Ciborowska, J. Lipiński "WordPress dla początkujących" , Helion 2017. 
6/ A. Nowakowski (red.), "Wykorzystanie technologii informatycznych w funkcjonowaniu organizacji wirtualnej", Szczecin, 2010. 
7/ K. Woźniak "Współczesne narzędzia doskonalenia systemów zarządzania organizacjami", Wyd. Mfiles, 2012.</t>
  </si>
  <si>
    <t>H. Brett "Korzystanie z usług Microsoft Office 365 Prowadzenie małej firmy w chmurze", Wyd. Promise, 2016.</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</si>
  <si>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typy wykresów i określanie źródeł danych, formatowanie wykresów.
2 /Bazy danych. Wprowadzenie do baz danych: Rodzaje baz danych, typy danych, 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</si>
  <si>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 Masłowski, "Excel. Funkcje w przykładach", Wydanie II, Helion, 2015. (wersja drukowana lub e-book).
2/ K. Masłowski, "Excel 2019. Ćwiczenia praktyczne", Helion, 2019. 
3/ K. Masłowski, "Excel 2016 PL. Ćwiczenia praktyczne", Helion, 2016. 
4/ D. Mendrala, M.Szeliga, "Access 2016 PL", Helion, 2016. 
5/ B. Jankowski, A.Regmunt "Bazy danych. Uczymy się na przykładach", Wyd. Mikom, 2004.</t>
  </si>
  <si>
    <t>1. K. Masłowski, "Excel 2016 PL. Ćwiczenia zaawansowane",  Helion, 2016.</t>
  </si>
  <si>
    <t>1. Socjologia jako nauka. Powstanie socjologii jako nauki. Prekursorzy i klasycy socjologii. Miejsce socjologii wśród innych nauk. Podstawowe pojęcia, metody i obszary badań. 
2. Człowiek jako istota społeczna. Proces socjalizacji (socjalizacja pierwotna i wtórna). Rola społeczeństwa w kształtowaniu się człowieka. 
3. Osobowość. Pojęcie osobowości. Rola społeczna. 
4. Kultura. Pojęcie kultury. Elementy kultury materialnej i niematerialnej. Wielość kultur i relatywizm kulturowy. Subkultury i kontrkultury. 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 Zamknięte i otwarte struktury społeczne. Ruchliwość społeczna. Współczesny rynek pracy. 
7. Zmiana społeczna a postęp. Teorie zmiany społecznej. Proces globalizacji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</si>
  <si>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 Goodman N., Wstęp do socjologii Szacka B. Wydawnictwo Zysk i Spółka, Warszawa 2010. 
3/ Szacka B., Wprowadzenie do socjologii, Oficyna Naukowa, Warszawa 2008. 
4/ Sztompka P., Socjologia. Analiza społeczeństwa, Społeczny Instytut Wydawniczy Znak, Kraków 2012.</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</si>
  <si>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 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</si>
  <si>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Dbałość o rozwój kompetencji interpersonalnych to w obecnych czasach warunek sine qua non sprawnego funkcjonowania w środowisku społeczno-gospodarczym. Kursy realizowane w ramach tego modułu pozwolą studentowi nabyć uniwersalnych umiejętność dotyczących efektywnej komunikacji i autoprezentacji, współpracy z innymi, podziału obowiązków podczas pracy,  przewodzenia pracy w grupie, czy myślenia nieszablonowego oraz kreatywnego rozwiązywania problemów. oczekiwanym skutkiem przeprowadzanych kursów jest wytworzenie lub wzmocnienie u studentów postaw proaktywnych opartych na zasadach etyki oraz uwypuklenie znaczenia i pozytywnych konsekwencji stałego zaangażowania w samorozwój.</t>
  </si>
  <si>
    <t>rozróżnia techniki rozwiązywania konfliktów i negocjowania.</t>
  </si>
  <si>
    <t>wykazuje aktywność w kierunku pozyskiwania informacji, poszerzania wiedzy i samodoskonalenia.</t>
  </si>
  <si>
    <t>jest zorientowany na realizację wspólnych celów, potrafi zidentyfikować cele zespołowe i odróżnić je od celów indywidualnych</t>
  </si>
  <si>
    <t>potrafi dokonać analizy i interpretacji postaw oraz zachowań jednostek w organizacji w relacjach z pozostałymi interesariuszami (wewnątrz i w otoczeniu organizacji) w świetle zasad etycznych i społecznych.</t>
  </si>
  <si>
    <t>Moduł Ekonomia stosowana stanowi podstawowy kurs ekonomii, ze szczególnym naciskiem na makroekonomię oraz mikroekonomię. Moduł uzupełniony jest o kurs Ekonomiczne podstawy decyzji menadżerskich. Głównym celem modułu jest wyposażenie słuchacza w podstawową wiedzę z zakresu ekonomii, problemów gospodarowania zarówno na poziomie mikroekonomicznym, makroekonomicznym z uwzględnieniem wiedzy i umiejętności stanowiących podstawę decyzji menadżerskich w firmie.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 przy jednoczesnym wskazaniu podstaw kształtowania decyzji menadżerskich.</t>
  </si>
  <si>
    <t xml:space="preserve">potrafi 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wskazać i scharakteryzować podstawowe obszary decyzji menadżerskich w firmie, ze szczególnym uwzględnieniem ich kontekstu ekonomicznego.  </t>
  </si>
  <si>
    <t xml:space="preserve">jest gotów do odpowiedzialnej i rzetelnej oceny ryzyka w inicjowanych i wdrażanych decyzji oraz przedsięwzięć w sferze gospodarowania. </t>
  </si>
  <si>
    <t xml:space="preserve">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</si>
  <si>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 xml:space="preserve">jest gotów do odpowiedzialnej i rzetelnej oceny ryzyka w inicjowanych i wdrażanych decyzji oraz przedsięwzięć w sferze gospodarowania. Jest gotów do podejmowania decyzji gospodarczych w oparciu o swoją wiedzę formalną, przesłanki obiektywne i racjonalne, jak również jest gotów do inicjowania i uczestnictwa w procesach kreatywnego, przedsiębiorczego projektowania przedsięwzięć związanych ze swoją aktywnością zawodową. </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</si>
  <si>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optymalna technika produkcji);  
5) Teoria kosztów (pojęcie kosztów ekonomicznych, klasyfikacja kosztów); 
6) Rentowność przedsiębiorstwa (pojęcie zysku, optimum produkcji); 
7) Struktury rynkowe (czysty monopol, polipol, oligopol, konkurencja monopolistyczna).</t>
  </si>
  <si>
    <t>1/  Istota marketingu. Orientacje rynkowe przedsiębiorstw.
2/ Otoczenie rynkowe przedsiębiorstwa i jego wpływ na działania marketingowe.
3/ Zachowania nabywców.
4/ Segmentacja i pozycjonowanie.
5/ Persona i jej znaczenie w strategii marketingowej.
6/ Instrumenty marketingu mix. Produkt. Promocja. Cena. Dystrybucja.
7/ Marka i zarządzanie marką.
8/ Marketing nowych mediów.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</si>
  <si>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Podręcznik akademicki, Wydawnictwo Naukowe PWN, Warszawa 2012.</t>
  </si>
  <si>
    <t xml:space="preserve">zna instrumenty marketingowe, rozumie zachowaniach nabywców i zasady  projektowania strategii marketingowych. </t>
  </si>
  <si>
    <t>potrafi wykorzystać trendy w marketingu do projektowania działań marketingowych dla własnej branży, działalności lub organizacji.</t>
  </si>
  <si>
    <t xml:space="preserve">jest zorientowany na pracę w grupie, przyjmując w niej różne role.
</t>
  </si>
  <si>
    <t>1/ K. Mazurek-Łopacińska, Badania marketingowe. Metody, techniki i obszary aplikacji na współczesnym rynku, Wydawnictwo Naukowe PWN, Warszawa 2016; 
2/ S. Kaczmarczyk, Badania marketingowe. Podstawy metodyczne, PWE, Warszawa 2011; 
3/ W. Popławski, E. Skawińska (red.), Badania marketingowe w zarządzaniu organizacją, PWE, Warszawa 2012.</t>
  </si>
  <si>
    <t>1/ M. Rószkiewicz, Metody ilościowe w badaniach marketingowych, Wydawnictwo Naukowe PWN, Warszawa 2013; 
2/ M. Kaczmarek, I. Olejnik, A. Springer, Badania jakościowe. Metody i zastosowania, CeDeWu, Warszawa 2013.</t>
  </si>
  <si>
    <t>potrafi  analizować wyniki badań rynkowych i marketingowych i rekomendować́ decyzje marketingowe na ich podstawie.</t>
  </si>
  <si>
    <t>zna zasady prowadzenia badań rynkowych i marketingowych oraz zasady tworzenia narzędzi badawczych.</t>
  </si>
  <si>
    <t xml:space="preserve"> potrafi samodzielnie przeprowadzić podstawową pracę badawczą.</t>
  </si>
  <si>
    <t>potrafi wykorzystywać główne metody i narzędzia pozyskiwania danych rynkowych w celu diagnozowania procesów rynkowych.</t>
  </si>
  <si>
    <t>stosuje różne warianty rozwiązań w praktyce gospodarczej.</t>
  </si>
  <si>
    <t>1/ Źródła informacji, pojęcie, cel i przedmiot badań rynkowych i marketingowych, procedura badań. 
2/ Metody badań - ankietowe. 
3/ Metody badań - wywiad, wywiad grupowy. 
4/ Metody badań - obserwacja i eksperyment. 
5/ Metody badań - metody projekcyjne. 
6/ Projektowanie badań i narzędzi z wykorzystaniem metod ilościowych i jakościowych, w tym projektowanie kwestionariusza ankiety do badań. 
7/ Badania instrumentów marketingu mix - rozwiązywanie konkretnych przykładów (ćwiczenia, zadania). 
8/ Badania zachowań nabywców - rozwiązywanie konkretnych przykładów (case study - zespołowo). 
9/ Zasady doboru próby badawczej. 
10/ Kwestionariusz ankiety - przygotowanie kwestionariusza (jako zadanie indywidualne na zaliczenie).</t>
  </si>
  <si>
    <t>posiada wiedzę o specyfice działań marketingowych w różnych branżach, różnych typach organizacji i w różnych sytuacjach otoczenia rynkowego.</t>
  </si>
  <si>
    <t>potrafi dokonać analizy sytuacji marketingowej i zaproponować alternatywne rozwiązania problemów marketingowych, racjonalnie dobrać́ instrumenty marketingowe.</t>
  </si>
  <si>
    <t xml:space="preserve">potrafi kształtować instrumenty marketingu-mix i zaprojektować działania marketingowe, adekwatnie do sytuacji.
</t>
  </si>
  <si>
    <t>jest gotów myśleć w sposób przedsiębiorczy i kreatywny, uwzględniając specyfikę rynku i organizacji.</t>
  </si>
  <si>
    <t>kształtować instrumenty marketingu-mix i zaprojektować działania marketingowe, adekwatnie do sytuacji; wykorzystywać główne metody i narzędzia pozyskiwania danych rynkowych w celu diagnozowania procesów rynkowych, potrafi samodzielnie przeprowadzić podstawową pracę badawczą i rekomendować decyzje marketingowe; dokonać analizy sytuacji marketingowej i zaproponować alternatywne rozwiązania problemów marketingowych, racjonalnie dobrać instrumenty marketingowe.</t>
  </si>
  <si>
    <t>na pracę w grupie, przyjmując w niej rożne role; samodzielnie identyfikować, diagnozować i rozstrzygać problemy oraz stosować rożne warianty rozwiązań w praktyce gospodarczej; myśleć w sposób przedsiębiorczy i kreatywny, uwzględniając specyfikę rynku i organizacji.</t>
  </si>
  <si>
    <t>instrumenty marketingowe, rozumie zrachowaniach nabywców i zasady  projektowania strategii marketingowych; zasady prowadzenia badań rynkowych i marketingowych oraz zasady tworzenia narzędzi badawczych; specyfikę działań marketingowych w rożnych branżach, rożne typy organizacji i w rożnych sytuacjach otoczenia rynkowego.</t>
  </si>
  <si>
    <t>Głównym celem modułu jest przedstawienie i zrozumienie przez studentów fundamentalnych zasad koncepcji marketingu pozwalające na rozwiniecie umiejętności projektowania i prowadzenia działań rynkowych dostosowanych do potrzeb grupy docelowej.  Ważnym celem jest wskazanie praktycznych implikacji działań marketingowych i rozwój umiejętności posługiwania się narzędziami i technikami marketingowymi w praktyce.
Zajęcia prowadzone są w sposób dynamiczny, z wykorzystanie metod aktywizujących, bazujących na praktycznych przykładach, sytuacjach rynkowych, dla których studenci poszukują̨ rozwiązań, projektując np. kwestionariusze do badań marketingowych, rekomendując metody kreowania marki, dobierając instrumenty promocji, ucząc się̨ oceny efektywności kanałów dystrybucji, przygotowując plan działań itp. Program modułu pozwala na zrozumienie znaczenia działań marketingowych we współczesnych organizacjach rożnego typu, także typu non-profit, działających w warunkach szybko zmieniającego się otoczenia.</t>
  </si>
  <si>
    <t>zachować należytą staranność, odpowiedzialność i uczciwość wykonując zadania polegające na samodzielnym lub grupowym rozwiązywaniu moralnych dylematów związanych z wykonywaniem zawodu księgowego; reagować na zmiany w przedsiębiorstwie, podejmując stosowne działania; uzupełniać i doskonalić swoją wiedzę rozumiejąc potrzebę ciągłego dokształcania się zawodowego; myśleć logicznie i analitycznie dokonując oceny zjawisk gospodarczych zachodzących zarówno w przedsiębiorstwie jak i jego otoczeniu.</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</si>
  <si>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gospodarczej. Moduł został zbudowany w taki sposób, aby po jego ukończeniu, student był wyposażony w różnorodne narzędzia, które może wykorzystać obejmując stanowisko w dziale finansowo-księgowym w przedsiębiorstwie.</t>
  </si>
  <si>
    <t>pojęcia z zakresu rachunkowości, istotę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techniki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</si>
  <si>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definiuje i rozumie pojęcia z zakresu rachunkowości, zna istotę rachunkowości, jej funkcje, zasady, zakres podmiotowy i przedmiotowy, a także regulacje prawne kształtujące system rachunkowości.</t>
  </si>
  <si>
    <t>zna zakres i ogólną strukturę obligatoryjnego sprawozdania finansowego.</t>
  </si>
  <si>
    <t>dokonuje wyceny i ewidencji operacji bilansowych i wynikowych dostrzegając jednocześnie ich wpływ na poszczególne elementy sprawozdania finansowego.</t>
  </si>
  <si>
    <t>zachowuje należytą staranność, odpowiedzialność i uczciwość wykonując zadania polegające na samodzielnym lub grupowym rozwiązywaniu moralnych dylematów związanych z wykonywaniem zawodu księgowego.</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</si>
  <si>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Wydział Zarządzania i Ekonomii, Gdańsk 2015.</t>
  </si>
  <si>
    <t>rozumie znaczenie poszczególnych elementów sprawozdania finansowego, a także wie, w jaki sposób informacje zawarte w raporcie finansowym są wykorzystywane na potrzeby analiz finansowych.</t>
  </si>
  <si>
    <t>zna i rozumie zasady doboru form opodatkowania, tak aby wspomagały rozwój przedsiębiorstwa.</t>
  </si>
  <si>
    <t xml:space="preserve">potrafi właściwie ocenić skutki wyboru strategii podatkowej i opodatkowania przedsiębiorstwa. </t>
  </si>
  <si>
    <t xml:space="preserve">Celem modułu jest metodyczne i merytoryczne przygotowanie studenta do przeprowadzenia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</si>
  <si>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podjęcia samodzielnego wysiłku intelektualnego, którego celem jest przeprowadzenie kompletnego procesu badawczego, wraz z etapem autorskiego konkludowania i rekomendacji.</t>
  </si>
  <si>
    <t>posiada wiedzę na temat metodologii pisania pracy dyplomowej, z uwzględnieniem wyzwań pracy o charakterze empirycznym, projektowym, wdrożeniowym z uwzględnieniem jej użyteczności/utylitarności.</t>
  </si>
  <si>
    <t>rozwija umiejętność samodzielnego przeprowadzenia badań i  przygotowania raportu z procesu badawczego (praca dyplomowa).</t>
  </si>
  <si>
    <t>rozwija umiejętność samodzielnego definiowania / identyfikowania problemów badawczych oraz przeprowadzenia badań i przygotowania raportu z procesu badawczego (praca dyplomowa).</t>
  </si>
  <si>
    <t xml:space="preserve">Przed rozpoczęciem tego modułu, student powinien dysponować umiejętnościami i posiadać kompetencje z zakresu Modułu: Kluczowe kompetencje dla biznesu; kurs: Socjologia oraz z Modułu: Rozwój osobisty i kompetencje personalne, kursy: Praca w zespole, Etyka w biznesie. </t>
  </si>
  <si>
    <t xml:space="preserve">potrafi identyfikować cele i potrzeby społeczne, zawodowe, naukowe w różnego typu organizacjach, w tym w przedsiębiorstwach. </t>
  </si>
  <si>
    <t xml:space="preserve">potrafi przyłączać się lub buduje sieci relacji społecznych w środowisku lokalnym, wspomagających realizację zadań i projektów, realizowanych w tymże środowisku. </t>
  </si>
  <si>
    <t>jest gotowy do aktywnego uczestnictwa w budowaniu i realizowaniu różnego rodzaju projektów oraz inicjatyw społecznych.</t>
  </si>
  <si>
    <t>do przeprowadzenia samodzielnego procesu badawczego i wykazania krytycznej i selektywnej postawy wobec zebranych źródeł informacji oraz do sformułowania konsekwentnych, logicznych rekomendacji / zaleceń zmian</t>
  </si>
  <si>
    <t xml:space="preserve">identyfikuje i rozumie zagadnienia związane z funkcjonowaniem przedsiębiorstwa lub innej organizacji, w której realizował praktykę; zna jego/jej strukturę organizacyjną, charakter i profil działalności oraz zasięg działania. </t>
  </si>
  <si>
    <t>ZARZĄDZANIE PROJEKTAMI</t>
  </si>
  <si>
    <t>Inicjowanie projektów</t>
  </si>
  <si>
    <t>Zarządzanie zakresem, czasem i budżetem projektu</t>
  </si>
  <si>
    <t>Moduł specjalnościowy (1) ZARZĄDZANIE PROJEKTAMI</t>
  </si>
  <si>
    <t>Moduł specjalnościowy (2) ZARZĄDZANIE PROJEKTAMI</t>
  </si>
  <si>
    <t>Moduł specjalnościowy (3) ZARZĄDZANIE PROJEKTAMI</t>
  </si>
  <si>
    <t>Moduł aktywności praktycznej (2) ZP</t>
  </si>
  <si>
    <t>Zarządzanie ryzykiem w projektach</t>
  </si>
  <si>
    <t>Zarządzanie zmianą i komunikacją</t>
  </si>
  <si>
    <t>Narzędzia IT wspomagajace zarządzanie projektami</t>
  </si>
  <si>
    <t>Zarządzanie zespołem projektowym</t>
  </si>
  <si>
    <t>Metodyki zarządzania projektami</t>
  </si>
  <si>
    <t>Zarządzanie projektami odgrywa istotną rolą w funkcjonowaniu współczesnych organizacji. Umiejętność funkcjonowania w zmiennym otoczeniu, otwartość na potrzeby rynku/klientów oraz zdolnośc do dostarczania trafnych rozwiązań problemów jest jednym z wyznaczników konkurencyjności. Istotą modułu specjalnościowego Zarządzanie projektami jest uposażenie studentów w zbiór kompetencji umożliwiający im pełnienie różnych ról w zespołach projektowych. Główny nacisk jest położony na zaznajomienie studentów z najnowocześniejszymi zasadami, narzędziami i technikami stosowanymi w zarządzaniu projektami.</t>
  </si>
  <si>
    <t>Student powinien mieć ukończone: moduł Organizacja i zarządzanie, moduł Rozwój osobisty i kompetencje interpersonalne.</t>
  </si>
  <si>
    <t xml:space="preserve">specjalistyczne słownictwo związane z przygotowywaniem i planowaniem działalności projektowej; istnienie różnić i powiązań między działalnościć projektową a procesową organizacji; sposoby doboru narzędzi i technik wspomagających planowanie zakresu, czasu i budżetu projektu. </t>
  </si>
  <si>
    <t>posługiwać się technikami i narzędziami wspomagającymi przygotowywanie założeń projektowych; wykorzystać wiedzę z zakresu zarządzania i finansów do przygotowania głównych planów projektu; wykorzystać odpowiednie oprogramowanie do wspomagania planowania projektu.</t>
  </si>
  <si>
    <t>zorganizować pracę zespołu i wykonywać przeydzielone zadania; na wyszukiwanie alternatywnych rozwiązań zidentyfowanego problemu stanowiącego podstawę uruchomienia projektu; myśleć analitycznie oraz potrafi dostrzec szerszy kontekst planowanego projektu.</t>
  </si>
  <si>
    <t>zna pojęcia projektu, procesu, porfolio projektów i programu oraz rozumie różnice między tymi typami działalności.</t>
  </si>
  <si>
    <t>zna zasady określania kryteriów sukcesu i celów projektu zgodne z najnowocześniejszymi dobrymi praktykami.</t>
  </si>
  <si>
    <t>zna techniki i narzędzia planowania stosowane na etapie przygotowywania założeń projektu.</t>
  </si>
  <si>
    <t>potrafi zdiagnozować problemy będące źródłami powoływania projektów w organizacji.</t>
  </si>
  <si>
    <t>potrafi przeprowadzić analizę interesariuszy projektu.</t>
  </si>
  <si>
    <t>potrafi zespołowo przygotować dokumentację wstępnych założeń projektu.</t>
  </si>
  <si>
    <t>potrafi myśleć analitycznie w zakresie identyfikacji problemów organizacji będących podstawową uruchomienia projektu.</t>
  </si>
  <si>
    <t>jest gotów do pracy zespołowej przyjmując różne role projektowe (klient/zleceniodawca, wykonawca projektu, kierownik projektu).</t>
  </si>
  <si>
    <t>jest pomysłowy i otwarty na nowe propozycje rozwiązywania problemów występujących we wstępnej fazie inicjowania projektu.</t>
  </si>
  <si>
    <t>Działalnośc projektowa a procesowa. 
Projekt, portfel projektów, program. 
Źródła projektów. 
Kryteria sukcesu projektu. 
Cele projektu. 
Wymagania projektu. 
Interesariusze projektu. 
Narzędzia i techniki określania podstawowych parametrów projektu: zakres, czas, koszty. 
Dokumentacja wstępnych założeń projektu: 
Karta projektu vs. Dokumentacja Inicjująca projekt.</t>
  </si>
  <si>
    <t>1/ Trocki M., Nowoczesne zarządzanie projektami, PWE, Warszawa, 2013. 
2/ Portny S. E. (PMP), Zarządzanie projektami dla bystrzaków, Wiley-Helion, Gliwice, 2013.</t>
  </si>
  <si>
    <t>1/ Kopczewski M., Alfabet zarządzania projektami, Helion, Gliwice, 2015</t>
  </si>
  <si>
    <t>posiada wiedzę o ogólnych zasadach planowania i organizowania wykonawstwa projektu.</t>
  </si>
  <si>
    <t>Zza i rozumie w stopniu zaawansowanym pojęcia związane z planowaniem struktury projektu, czasu i budżetu przedsięwzięcia.</t>
  </si>
  <si>
    <t>zna i rozumie możliwośći istnienia powiązań między różnymi zasobami zaangażowanymi do realizacji projektu.</t>
  </si>
  <si>
    <t>potrafi posługiwać się profesjonalnym słownictwem charakterystycznym dla działalności projektowej.</t>
  </si>
  <si>
    <t>potrafi zastosować poznane narzędzia i techniki wspomagające planowanie zakresu, przygotowania harmonogramu projektu oraz =skonstruowania budżetu projektu (główne plany projektu).</t>
  </si>
  <si>
    <t>potrafi swobodnie korzystać z narzędzi IT wspomagajacych planowanie działalności projektowej.</t>
  </si>
  <si>
    <t>jest otwarty na wyszukiwanie informacji wspomagającej prawidłowe zaplanowanie zasobów projektu.</t>
  </si>
  <si>
    <t>potrafi przeanalizować strukturę projektu w podejściach top-down oraz bottom-up.</t>
  </si>
  <si>
    <t>Planowanie i organizowanie wykonawstwa projektu. 
Planowanie zakresu projektu - stuktura projektu (pakiety produktów, pakiety prac). 
Planowanie czasu trwania projektu - techniki planowania czasów trwania czynności, rezerwy i ścieżka krytyczna, harmonogram projektu, kamienie milowe. 
Planowanie budżetu projektu - koszty projektu, budżetowanie, opłacalność inwestycji. 
Planowanie pozafinansowych zasobów projektu.</t>
  </si>
  <si>
    <t>Moduł specjalnościowy (1) Zarządzanie projektami.</t>
  </si>
  <si>
    <t>kluczowe czynniki przyczyniające się do sukcesu albo porażki projektu; pojęcie zmiany w projekcie; narzędzia i techniki planowania zakresu, czasu i kosztów projektu oraz śledzenia postępów prac.</t>
  </si>
  <si>
    <t xml:space="preserve">zaplanować procedurą zarządzania ryzykiem w projekcie; przygotować plany projektu oraz śledzić postępy prac w odpowiednio dobranym oprogramowaniu; zaplanować komunikację w projekcie z różnymi grupami interesariuszy. </t>
  </si>
  <si>
    <t>na zmienność otoczenia, w którym funkcjonuje projekt; zakceptować fakt nieprzewidywalności efektu końcowego projektu; do śledzenia rozwoju oprogramowania wspomagającego zarządzanie projektami.</t>
  </si>
  <si>
    <t>zna pojęcia związane z zarządzaniem ryzykiem w projektach.</t>
  </si>
  <si>
    <t>zna w stopniu zaawansowanym narzędzia analityczne wspomagajace ocenę ryzyka i kontrolę.</t>
  </si>
  <si>
    <t>rozumie uwarunkowania procesu zarządzania ryzykiem w projekcie.</t>
  </si>
  <si>
    <t>jest przygotowany do zaplanowania procesu zarządzania ryzykiem w dowolnym typie przedsięwzięcia.</t>
  </si>
  <si>
    <t>wykorzystuje różne techniki i narzędzia wspomagające ocenę i kontrolę ryzyka.</t>
  </si>
  <si>
    <t>umie przygotować podstawowe dokumenty związane z zarządzaniem ryzykiem w projekcie.</t>
  </si>
  <si>
    <t>posiada świadomość istnienia dwóch typów ryzyka: szans i zagrożeń.</t>
  </si>
  <si>
    <t>jest otwarty na zmieniające się warunki realizacji projektu.</t>
  </si>
  <si>
    <t>jest zdolny do podjcięcia decyzji o naprawie, zamknięciu lub kontynuacji projektu w warunkach ryzyka.</t>
  </si>
  <si>
    <t>1/ Pojęcia sukcesu i porażki projektu. 
2/ Zwiastuny niepowodzeń w projektach. 
3/ Kategorie ryzyka. 
4/ Proces zarządzania ryzykiem w projekcie - identyfikacja, analiza, kontrola i monitorowanie. 
5/ Narządzia i techniki stosowane w ocenie i kontroli ryzyka. 
6/ Dokumentacja procesu zarządzania ryzykiem - polityka zarządzania ryzykiem, Rejestr ryzyka. 
7/ Plan naprawy projektu.</t>
  </si>
  <si>
    <t>1/ Pritchard C. L., Zarządzanie ryzykiem w projektach. Teoria i praktyka, WIG-PRESS, Warszawa 2002. 
2/ Trocki M., Nowoczesne zarządzanie projektami, PWE, Warszawa, 2013.</t>
  </si>
  <si>
    <t>1/ Korczowski A., Zarządzanie ryzykiem w projektach informatycznych. Teoria i praktyka, Helion, Gliwice 2009.</t>
  </si>
  <si>
    <t>posiada kluczową wiedzę z zakresu wdrażania zmian w projekcie.</t>
  </si>
  <si>
    <t>rozumie mechanizm wpływu zmian w projekcie na pomyślność przedsięwzięcia.</t>
  </si>
  <si>
    <t>posiada kluczową wiedzę z zakresu zarządzania komunikacją w projekcie.</t>
  </si>
  <si>
    <t>potrafi zastosować odpowiednie narzędzia i techniki do efektywnego wprowadzania i dokumentowania zmian w projekcie.</t>
  </si>
  <si>
    <t>potrafi podejmować decyzje związane z zarządzaniem zmianami w projekcie.</t>
  </si>
  <si>
    <t>potrafi odpowiednio komunikować zmianę interesariuszom projektu.</t>
  </si>
  <si>
    <t>jest otwarty na różne style komunikacji w projekcie.</t>
  </si>
  <si>
    <t>jest gotów do racjonalnego myślenia w symulowanych nieprzewidzianych sytuacjach projektowych.</t>
  </si>
  <si>
    <t>potrafi przygotować dedykowane komunikaty dla różnych grup interasiuszy projektu.</t>
  </si>
  <si>
    <t>1/ Źródła zmian w projekcie. 
2/ Zarządzanie zmianami w projekcie. 
3/ Narzędzia i techniki wdrażania i dokumentowania zmian. 
4/ Rodzaje komunikacji w projekcie, komunikowanie zmian. 
5/ Plan komunikacja w projekcie. 
6/ Uwarunkowania i bariery komunikacji w projekcie.</t>
  </si>
  <si>
    <t>1/ Rzepka B., Efektywna komunikacja w zespole, Edgard, Warszawa 2012. 
2/ Trocki M., Nowoczesne zarządzanie projektami, PWE, Warszawa, 2013. 
3/ Portny S. E. (PMP), Zarządzanie projektami dla bystrzaków, Wiley-Helion, Gliwice, 2013.</t>
  </si>
  <si>
    <t>posiada wiedzę o narzędziach informatycznych wspomagających zarządzanie projektami.</t>
  </si>
  <si>
    <t>posiada wiedzę z zakresu narzędzi i technik planowania projektów oraz śledzenia postępów prac.</t>
  </si>
  <si>
    <t>posiada wiedzę o specyfice  pracy w rozproszonych zespołach projektowych.</t>
  </si>
  <si>
    <t>potrafi prawidłowo zaimplemenować plany projektu w wybranych narzędziach IT.</t>
  </si>
  <si>
    <t>potrafi zdiagnozować potrzeby zespołu projektowego w zakresie doboru narzędzi IT wspomagających pracę w projektach.</t>
  </si>
  <si>
    <t>potrafi sprawnie posługiwać się wybranymi narzędziami IT na różnych etapach cyklu życia projektu i w różnych obszarach.</t>
  </si>
  <si>
    <t>jest gotów realizować zadania projektowe w warunach rozproszonego zespołu.</t>
  </si>
  <si>
    <t xml:space="preserve">jest otwarty na samodzielne poszukiwanie narzędzi informatycznych wspomagających pracę w projekcie. </t>
  </si>
  <si>
    <t>dba o  jakość informacji implementowanych i gromadzonych w narzędziach IT wspomagających zarządzanie projektami.</t>
  </si>
  <si>
    <t>1/ Przegląd narzędzi informatycznych wspomagających zarządzanie projektami. 
2/ Narzędzia IT wspomagajace planowanie projektu. 
3/ Narzędzia IT wspomagające komunikację w projekcie. 
4/ Aplikacje webowe wspomagające pracę w zespołach rozproszonych. 
5/ Narzędzia wspomagające śledzenie postępu prac projektowych. 
6/ Kryteria doboru oprogramowania do projektu.</t>
  </si>
  <si>
    <t>1/ Wikczewski S., MS Project 2013 i MS Project Server 2013. Efektywne zarządzanie projektem i portfelem projektów, Wydawnictwo Helion, Gliwice 2014. 
2/ Snyder C. S., MS Project 2013 dla bystrzaków, Wydawnictwo Septem, 2015.</t>
  </si>
  <si>
    <t>Moduł specjalnościowy (2) Zarządzanie projektami.</t>
  </si>
  <si>
    <t xml:space="preserve">zasady funcjonowania zespołów projektowych; przebieg procesu zarządzania projektami rekomendowany przez różne metodyki, standardy i dobre praktyki; słownictwo specjalistyczne związane z zarządzaniem projektami.			
											</t>
  </si>
  <si>
    <t>przygotować i przeprowadzić proces budowania zespołu projektowego z wykorzystaniem matrycy kompetencji; przygotować dokuemntację projektową zgodnie z wytycznymi wiodących metodyk zarządczych, standarów i dobrych praktyk;  posługiwać się w języku obcym specjalistycznym słownictwem związanym z zarządzaniem projektami.</t>
  </si>
  <si>
    <t>do krytycznej oceny zdarzeń, które mogą wystąpić w trakcie pracy zespołu projektowego; dostosować swoją pracę w projekcie do wymogów narzucanych przez klienta/zleceniodawcę projektu stosującego określone metodyki lub standardy zarządzania projektami; do doskonalenia specjalistycznego słownictwa w języku obcym.</t>
  </si>
  <si>
    <t>zna zasady według których budowany jest zespół projektowy.</t>
  </si>
  <si>
    <t>posiada pogłębioną wiedzę o zbiorach kompetencji niezbędnych do pełnienia różnych ról w zespole projektowym.</t>
  </si>
  <si>
    <t>zna techniki rozwiązywania konfliktów w zespole projektowym.</t>
  </si>
  <si>
    <t>potrafi opracować matrycę kompetencji dla zespołu projektowego.</t>
  </si>
  <si>
    <t>potrafi zastosować odpowiednie techniki do identyfikacji i rozwiązywania konfliktów w zespole.</t>
  </si>
  <si>
    <t>potrafi zaprezentować przebieg procesu doboru członków do zespołu projektowego.</t>
  </si>
  <si>
    <t>jest zdolny do poszanowania różnych typoów osobowości i postaw reprezentowanych przez członków zespołu projektowego.</t>
  </si>
  <si>
    <t>jest gotów do krytycznej oceny zdarzeń, które mogą wystąpić w skutek istnienia konfliktu w zespole projektowym.</t>
  </si>
  <si>
    <t>posiada świadomość zakresu odpowiedzialności przydzielonego do roli kierownika projektu.</t>
  </si>
  <si>
    <t>1/ Zespół a grupa. 
2/ Role w zespole projektowym. 
3/ Budowanie zespołu projektowego. 
4/ Kompetencje kierownika projektu i członków zespołu.  
5/ Planowanie pracy zespołu i rozwiązywanie konfliktów.</t>
  </si>
  <si>
    <t>1/ Wachowiak P., Gregorczyk S., Grucza B., Ogonek K., Kierowanie zespołem projektowym, Wydawnictwo Difin 2004. 
2/ Trocki M., Nowoczesne zarządzanie projektami, PWE, Warszawa, 2013</t>
  </si>
  <si>
    <t>zna kluczowe pojęcia i zasady funkcjonowania klasycznych metodyk i standardów zarządzania projektami.</t>
  </si>
  <si>
    <t>zna kluczowe pojęcia i zasady funkcjonowania zwinnych metodyk  i dobrych praktyk zarządzania projektami.</t>
  </si>
  <si>
    <t>zna kluczowe pojęcia i zasady funkcjonowania szczupłych metodyk i standardów zarządzania projektami.</t>
  </si>
  <si>
    <t>potrafi przygotować dokumentację przebiegu projektu zgodnie z zasadami klasycznych metodyk zarządczych.</t>
  </si>
  <si>
    <t>potrafi przygotować zespół projektowy do pracy zgodnie z wymogami zwinnych metodyk zarządczych.</t>
  </si>
  <si>
    <t>potrafi posługiwać się dokumentacją zarządczą rekomendowaną przez metodyki zwinne.</t>
  </si>
  <si>
    <t>potrafi dostosować swoją pracę w projekcie do wymogów narzucanych przez metodyki i standardy zarządzania projektami.</t>
  </si>
  <si>
    <t>jest przygotowany do wybrania indywidualnej ścieżki certyfikacji.</t>
  </si>
  <si>
    <t>potrafi wcielać się w role projektowe zdefiniowane w wybranych metodykach zarządzania projektami.</t>
  </si>
  <si>
    <t>1/ Istota metodycznego zarządzania projektami. 
2/ Klasyczne podejście do zarządzania projektami - PRINCE 2 i PMI. 
3/ Zwinne zarządzanie projektami. 
4/ Szczupłe zarządzanie projektami. 
5/ Dobór metodyki do specyfiki projektu. 
6/ Ścieżki certyfikacji z zakresu wybranych metodyk zarządzania projektami.</t>
  </si>
  <si>
    <t>1/ Koszlajda A., Zarządzanie projektami IT. Przewodnik po metodykach, Wydawnictwo Helion, Gliwice 2010. 
2/ Wolf H., Zwinne projekty w klasycznej organizacji. Scrum, Kanban, XP.</t>
  </si>
  <si>
    <t>1/ PRINCE2 Skuteczne zarządzanie projektami, Axelos 2017. 
2/ A Guide to the Project Management Body of Knowledge, Sixth Edition, PMI, USA, 2017.</t>
  </si>
  <si>
    <t>zna i posługuje się w stopniu zaawansowanym słownictwem specjalistycznym związanym z zarządzaniem projektami.</t>
  </si>
  <si>
    <t>zna i rozpoznaje w stopniu zaawansowanym przebieg kompleksowego procesu zarządzania projektami.</t>
  </si>
  <si>
    <t>zna i potrafi stosować narzędzia i techniki zarządcze wspomagające przygotowanie w języku obcym podstawowej dokumentacji projektowej.</t>
  </si>
  <si>
    <t>potrafi komunikować się w języku obcym z zespołem projektowym z wykorzystaniem specjalistycznego słownictwa.</t>
  </si>
  <si>
    <t>potrafi dostrzec potrzebę doskonalenia siebie i zespołu projektowego w zakresie międzynaodowych standardów zarządzania projektami.</t>
  </si>
  <si>
    <t>potafi przygotować prezentację projektu w języku obcym.</t>
  </si>
  <si>
    <t>jest gotów do doskonalenia swoich umiejętności językowych.</t>
  </si>
  <si>
    <t>jest gotów do współpracy w międzynarodowym zespole projektowym.</t>
  </si>
  <si>
    <t>ma świadomość istnienia różnic pojęciowych wynikających z tłumaczenia specjalistyczne słownictwa na język ojczysty.</t>
  </si>
  <si>
    <t>1/ Project Management Processes. 
2/ Project Stockholders. 
3/ Project Scope, Time,  Cost and Quality Management - methods and tools. 
4/ Project team - building the team, communication and problems resolved. 
5/ Project Change and Risk Management.</t>
  </si>
  <si>
    <t>1/ Horine G., Project Management Absolute Beginner's Guide (4th Edition), Que Publishing 2017. 
2/ Nick G., Project Management For Dummies, Wiley 2015.</t>
  </si>
  <si>
    <t>zna metody klasycznego i zwinnego zarządzania, ma wiedzę na temat środowiska zarządzania programem i portfelem projektów.</t>
  </si>
  <si>
    <t xml:space="preserve">potrafi dokonać oceny aktualnie stosowanych praktyk zarządzania projaktami w organizacji i zarekomendować nowe rozwiązania w tym obszarze. </t>
  </si>
  <si>
    <t>polski / obcy</t>
  </si>
  <si>
    <t>obcy</t>
  </si>
  <si>
    <t>Główne cele kształcenia to: 
1) nabycie przez  Studenta wiedzy i umiejętności w zakresie wykorzystania rozwiązań informatycznych w biznesie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Studentom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</si>
  <si>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dr D. Dżega-Pietruszkiewicz</t>
  </si>
  <si>
    <t>Metodyka pisania prac dyplomowych</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</si>
  <si>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</si>
  <si>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*Carnegie D., Jak zdobyć przyjaciół i zjednać sobie ludzi", wyd. Studio Emka
*Leary M., Wywieranie wrażenia, strategie autoprezentacji</t>
  </si>
  <si>
    <t>* Frankfort L., Fanning P, "Mistrz ciętej riposty" Wyd. Sensus
* Batko A., "Sztuka perswazji, czyli język wpływu i manipulacji", wyd. Helion</t>
  </si>
  <si>
    <t>zal. bez oceny</t>
  </si>
  <si>
    <t>niedostateczny &lt; 51%</t>
  </si>
  <si>
    <t>2020/2021</t>
  </si>
  <si>
    <t>Zarządzanie procesowe i logistyka w organizacji</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</si>
  <si>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</si>
  <si>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</si>
  <si>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</si>
  <si>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1. Podstawy zarządzania procesowego, red. K. Szczepańska, M. Bugdoł, Difin, Warszawa 2016
2. Metody podejścia procesowego w organizacjach. Teoria i praktyka, red. A. Bitkowska, E. Weiss, Vizja Pres&amp; It, 2015</t>
  </si>
  <si>
    <t xml:space="preserve">zna podstawowe pojęcia jakości i zarządzania jakością. Zna narzędzia jakości i sposoby ich wdrożenia w przedsiębiorstwach. </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</si>
  <si>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</si>
  <si>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</si>
  <si>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</si>
  <si>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</si>
  <si>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</si>
  <si>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</si>
  <si>
    <t>zna podstawowe źródła prawa.</t>
  </si>
  <si>
    <t xml:space="preserve">zna i rozumie przebieg i etapy procesu rejestrowania firmy w kontekście aspektów formalno – 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</si>
  <si>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</si>
  <si>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</si>
  <si>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</si>
  <si>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</si>
  <si>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</si>
  <si>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</si>
  <si>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niestacjonarne</t>
  </si>
  <si>
    <t>Realne problemy zarządzania - warsztat</t>
  </si>
  <si>
    <t>Ekonomiczne podstawy decyzji menadżerskich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</si>
</sst>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5"/>
      <name val="Century Gothic"/>
      <family val="2"/>
      <charset val="238"/>
    </font>
    <font>
      <b/>
      <sz val="13"/>
      <name val="Century Gothic"/>
      <family val="2"/>
      <charset val="238"/>
    </font>
    <font>
      <b/>
      <i/>
      <u/>
      <sz val="12"/>
      <color theme="4" tint="-0.499984740745262"/>
      <name val="Century Gothic"/>
      <family val="2"/>
      <charset val="238"/>
    </font>
    <font>
      <b/>
      <i/>
      <u/>
      <sz val="11"/>
      <color rgb="FF203764"/>
      <name val="Century Gothic"/>
      <family val="2"/>
      <charset val="238"/>
    </font>
    <font>
      <sz val="10"/>
      <color theme="1"/>
      <name val="Century Gothic"/>
      <family val="2"/>
      <charset val="238"/>
    </font>
    <font>
      <i/>
      <sz val="11"/>
      <color theme="5" tint="-0.499984740745262"/>
      <name val="Calibri"/>
      <family val="2"/>
      <charset val="238"/>
      <scheme val="minor"/>
    </font>
    <font>
      <b/>
      <i/>
      <u/>
      <sz val="12"/>
      <color rgb="FF203764"/>
      <name val="Century Gothic"/>
      <family val="2"/>
      <charset val="238"/>
    </font>
    <font>
      <b/>
      <u/>
      <sz val="12"/>
      <name val="Calibri"/>
      <family val="2"/>
      <charset val="238"/>
      <scheme val="minor"/>
    </font>
    <font>
      <b/>
      <i/>
      <u/>
      <sz val="12"/>
      <name val="Calibri"/>
      <family val="2"/>
      <charset val="238"/>
      <scheme val="minor"/>
    </font>
    <font>
      <b/>
      <sz val="16"/>
      <color rgb="FFBC043D"/>
      <name val="Calibri"/>
      <family val="2"/>
      <charset val="238"/>
      <scheme val="minor"/>
    </font>
    <font>
      <b/>
      <sz val="14"/>
      <color rgb="FFBC043D"/>
      <name val="Calibri"/>
      <family val="2"/>
      <charset val="238"/>
      <scheme val="minor"/>
    </font>
    <font>
      <b/>
      <sz val="18"/>
      <color rgb="FF0094C8"/>
      <name val="Calibri"/>
      <family val="2"/>
      <charset val="238"/>
      <scheme val="minor"/>
    </font>
    <font>
      <sz val="11"/>
      <color theme="1"/>
      <name val="Calibri"/>
      <family val="2"/>
      <charset val="238"/>
      <scheme val="minor"/>
    </font>
  </fonts>
  <fills count="3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DBFC64"/>
        <bgColor indexed="64"/>
      </patternFill>
    </fill>
    <fill>
      <patternFill patternType="solid">
        <fgColor rgb="FFBDBDFF"/>
        <bgColor indexed="64"/>
      </patternFill>
    </fill>
    <fill>
      <patternFill patternType="solid">
        <fgColor rgb="FFF6BE98"/>
        <bgColor indexed="64"/>
      </patternFill>
    </fill>
    <fill>
      <patternFill patternType="solid">
        <fgColor rgb="FFA3FFA3"/>
        <bgColor indexed="64"/>
      </patternFill>
    </fill>
    <fill>
      <patternFill patternType="solid">
        <fgColor rgb="FFC2DBF0"/>
        <bgColor indexed="64"/>
      </patternFill>
    </fill>
    <fill>
      <patternFill patternType="solid">
        <fgColor rgb="FFFFFF57"/>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C6E0B4"/>
        <bgColor rgb="FF000000"/>
      </patternFill>
    </fill>
    <fill>
      <patternFill patternType="solid">
        <fgColor rgb="FFA9D08E"/>
        <bgColor indexed="64"/>
      </patternFill>
    </fill>
    <fill>
      <patternFill patternType="solid">
        <fgColor rgb="FFFFFFFF"/>
        <bgColor rgb="FF000000"/>
      </patternFill>
    </fill>
    <fill>
      <patternFill patternType="solid">
        <fgColor rgb="FFBCD7EE"/>
        <bgColor indexed="64"/>
      </patternFill>
    </fill>
  </fills>
  <borders count="82">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style="thin">
        <color theme="5" tint="-0.499984740745262"/>
      </left>
      <right/>
      <top style="medium">
        <color theme="5" tint="-0.499984740745262"/>
      </top>
      <bottom style="thin">
        <color theme="5" tint="-0.499984740745262"/>
      </bottom>
      <diagonal/>
    </border>
    <border>
      <left/>
      <right/>
      <top style="medium">
        <color theme="5" tint="-0.499984740745262"/>
      </top>
      <bottom style="thin">
        <color theme="5" tint="-0.499984740745262"/>
      </bottom>
      <diagonal/>
    </border>
    <border>
      <left/>
      <right style="thin">
        <color theme="5" tint="-0.499984740745262"/>
      </right>
      <top style="medium">
        <color theme="5" tint="-0.499984740745262"/>
      </top>
      <bottom style="thin">
        <color theme="5" tint="-0.499984740745262"/>
      </bottom>
      <diagonal/>
    </border>
    <border>
      <left/>
      <right style="medium">
        <color theme="5" tint="-0.499984740745262"/>
      </right>
      <top/>
      <bottom style="medium">
        <color theme="5" tint="-0.499984740745262"/>
      </bottom>
      <diagonal/>
    </border>
  </borders>
  <cellStyleXfs count="4">
    <xf numFmtId="0" fontId="0" fillId="0" borderId="0"/>
    <xf numFmtId="0" fontId="57" fillId="0" borderId="0" applyNumberFormat="0" applyFill="0" applyBorder="0" applyAlignment="0" applyProtection="0"/>
    <xf numFmtId="0" fontId="58" fillId="15" borderId="3" applyFill="0">
      <alignment horizontal="left" vertical="center"/>
    </xf>
    <xf numFmtId="0" fontId="63" fillId="0" borderId="3"/>
  </cellStyleXfs>
  <cellXfs count="508">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6" borderId="11" xfId="0" applyFill="1" applyBorder="1" applyProtection="1"/>
    <xf numFmtId="0" fontId="0" fillId="6" borderId="11" xfId="0" applyFill="1" applyBorder="1" applyAlignment="1" applyProtection="1"/>
    <xf numFmtId="0" fontId="8" fillId="4"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6" fillId="0" borderId="10" xfId="0" applyFont="1" applyBorder="1" applyAlignment="1">
      <alignment vertical="center" wrapText="1"/>
    </xf>
    <xf numFmtId="0" fontId="23"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36" fillId="0" borderId="19" xfId="0" applyFont="1" applyBorder="1" applyAlignment="1">
      <alignment vertical="center" wrapText="1"/>
    </xf>
    <xf numFmtId="0" fontId="37" fillId="23"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6" borderId="40" xfId="0" applyFill="1" applyBorder="1" applyAlignment="1" applyProtection="1"/>
    <xf numFmtId="0" fontId="8" fillId="6" borderId="44" xfId="0" applyFont="1" applyFill="1" applyBorder="1" applyAlignment="1" applyProtection="1">
      <alignment horizontal="center" vertical="center"/>
    </xf>
    <xf numFmtId="0" fontId="19" fillId="6" borderId="29" xfId="0" applyFont="1" applyFill="1" applyBorder="1" applyAlignment="1" applyProtection="1">
      <alignment horizontal="center" vertical="center"/>
    </xf>
    <xf numFmtId="0" fontId="19" fillId="6" borderId="52" xfId="0" applyFont="1" applyFill="1" applyBorder="1" applyAlignment="1" applyProtection="1">
      <alignment horizontal="center" vertical="center"/>
    </xf>
    <xf numFmtId="0" fontId="41" fillId="25" borderId="0" xfId="0" applyFont="1" applyFill="1" applyBorder="1" applyAlignment="1">
      <alignment horizontal="center" vertical="center"/>
    </xf>
    <xf numFmtId="0" fontId="39" fillId="0" borderId="0" xfId="0" applyFont="1" applyAlignment="1" applyProtection="1"/>
    <xf numFmtId="0" fontId="5" fillId="0" borderId="0" xfId="0" applyFont="1" applyProtection="1"/>
    <xf numFmtId="0" fontId="8" fillId="4"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0" fillId="0" borderId="3" xfId="0" applyBorder="1" applyAlignment="1" applyProtection="1">
      <alignment horizontal="center"/>
    </xf>
    <xf numFmtId="0" fontId="0" fillId="2" borderId="3" xfId="0" applyFill="1" applyBorder="1" applyAlignment="1" applyProtection="1">
      <alignment horizontal="center"/>
    </xf>
    <xf numFmtId="0" fontId="8" fillId="10" borderId="11" xfId="0" applyFont="1" applyFill="1" applyBorder="1" applyAlignment="1" applyProtection="1">
      <alignment horizontal="center" vertical="center"/>
    </xf>
    <xf numFmtId="0" fontId="8" fillId="12"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6" borderId="44" xfId="0" applyFont="1" applyFill="1" applyBorder="1" applyAlignment="1" applyProtection="1">
      <alignment horizontal="left" vertical="top"/>
    </xf>
    <xf numFmtId="0" fontId="17" fillId="6" borderId="29" xfId="0" applyFont="1" applyFill="1" applyBorder="1" applyAlignment="1" applyProtection="1">
      <alignment horizontal="left" vertical="top"/>
    </xf>
    <xf numFmtId="0" fontId="0" fillId="6" borderId="52" xfId="0" applyFill="1" applyBorder="1" applyProtection="1"/>
    <xf numFmtId="0" fontId="8" fillId="4"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3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4" fillId="0" borderId="3" xfId="0" applyFont="1" applyFill="1" applyBorder="1" applyAlignment="1" applyProtection="1">
      <alignment horizontal="center" vertical="center" wrapText="1"/>
    </xf>
    <xf numFmtId="0" fontId="34" fillId="0" borderId="3" xfId="0" applyFont="1" applyBorder="1" applyAlignment="1" applyProtection="1">
      <alignment horizontal="center" vertical="center" wrapText="1"/>
    </xf>
    <xf numFmtId="0" fontId="4" fillId="15" borderId="3" xfId="0" applyFont="1" applyFill="1" applyBorder="1" applyAlignment="1" applyProtection="1">
      <alignment horizontal="center"/>
    </xf>
    <xf numFmtId="0" fontId="4" fillId="15" borderId="3" xfId="0" applyFont="1" applyFill="1" applyBorder="1" applyAlignment="1" applyProtection="1">
      <alignment horizontal="left"/>
    </xf>
    <xf numFmtId="0" fontId="5" fillId="15" borderId="3" xfId="0" applyFont="1" applyFill="1" applyBorder="1" applyAlignment="1" applyProtection="1">
      <alignment horizontal="center"/>
    </xf>
    <xf numFmtId="0" fontId="2" fillId="15" borderId="3" xfId="0" applyFont="1" applyFill="1" applyBorder="1" applyAlignment="1" applyProtection="1">
      <alignment horizontal="center"/>
    </xf>
    <xf numFmtId="0" fontId="5" fillId="0" borderId="3" xfId="0" applyFont="1" applyBorder="1" applyAlignment="1" applyProtection="1">
      <alignment horizontal="right"/>
    </xf>
    <xf numFmtId="0" fontId="5" fillId="0" borderId="3" xfId="0" applyFont="1" applyBorder="1" applyAlignment="1" applyProtection="1">
      <alignment horizontal="center"/>
    </xf>
    <xf numFmtId="0" fontId="31" fillId="0" borderId="3" xfId="0" applyFont="1" applyBorder="1" applyAlignment="1" applyProtection="1">
      <alignment horizontal="center"/>
    </xf>
    <xf numFmtId="0" fontId="5" fillId="2" borderId="3" xfId="0" applyFont="1" applyFill="1" applyBorder="1" applyAlignment="1" applyProtection="1">
      <alignment horizontal="center"/>
    </xf>
    <xf numFmtId="0" fontId="31" fillId="2" borderId="3" xfId="0" applyFont="1" applyFill="1" applyBorder="1" applyAlignment="1" applyProtection="1">
      <alignment horizontal="center"/>
    </xf>
    <xf numFmtId="0" fontId="5" fillId="0" borderId="3" xfId="0" applyFont="1" applyFill="1" applyBorder="1" applyAlignment="1" applyProtection="1">
      <alignment horizontal="right"/>
    </xf>
    <xf numFmtId="0" fontId="5" fillId="0" borderId="3" xfId="0" applyFont="1" applyFill="1" applyBorder="1" applyAlignment="1" applyProtection="1">
      <alignment horizontal="center"/>
    </xf>
    <xf numFmtId="0" fontId="4" fillId="15" borderId="3" xfId="0" applyFont="1" applyFill="1" applyBorder="1" applyAlignment="1" applyProtection="1">
      <alignment horizontal="center" vertical="center"/>
    </xf>
    <xf numFmtId="0" fontId="5" fillId="15" borderId="3" xfId="0" applyFont="1" applyFill="1" applyBorder="1" applyAlignment="1" applyProtection="1">
      <alignment horizontal="center" vertical="center" wrapText="1"/>
    </xf>
    <xf numFmtId="0" fontId="2" fillId="15" borderId="3" xfId="0" applyFont="1" applyFill="1" applyBorder="1" applyAlignment="1" applyProtection="1">
      <alignment horizontal="center" vertical="center"/>
    </xf>
    <xf numFmtId="0" fontId="6" fillId="2" borderId="4" xfId="0" applyFont="1" applyFill="1" applyBorder="1" applyAlignment="1" applyProtection="1">
      <alignment horizontal="center"/>
    </xf>
    <xf numFmtId="0" fontId="4" fillId="16" borderId="3" xfId="0" applyFont="1" applyFill="1" applyBorder="1" applyAlignment="1" applyProtection="1">
      <alignment horizontal="center"/>
    </xf>
    <xf numFmtId="0" fontId="4" fillId="16" borderId="3" xfId="0" applyFont="1" applyFill="1" applyBorder="1" applyProtection="1"/>
    <xf numFmtId="0" fontId="5" fillId="16" borderId="3" xfId="0" applyFont="1" applyFill="1" applyBorder="1" applyAlignment="1" applyProtection="1">
      <alignment horizontal="center"/>
    </xf>
    <xf numFmtId="0" fontId="2" fillId="16" borderId="3" xfId="0" applyFont="1" applyFill="1" applyBorder="1" applyAlignment="1" applyProtection="1">
      <alignment horizontal="center"/>
    </xf>
    <xf numFmtId="0" fontId="4" fillId="14" borderId="3" xfId="0" applyFont="1" applyFill="1" applyBorder="1" applyAlignment="1" applyProtection="1">
      <alignment horizontal="center"/>
    </xf>
    <xf numFmtId="0" fontId="5" fillId="14" borderId="3" xfId="0" applyFont="1" applyFill="1" applyBorder="1" applyAlignment="1" applyProtection="1">
      <alignment horizontal="center"/>
    </xf>
    <xf numFmtId="0" fontId="2" fillId="14" borderId="3" xfId="0" applyFont="1" applyFill="1" applyBorder="1" applyAlignment="1" applyProtection="1">
      <alignment horizontal="center"/>
    </xf>
    <xf numFmtId="0" fontId="6" fillId="0" borderId="4" xfId="0" applyFont="1" applyBorder="1" applyAlignment="1" applyProtection="1">
      <alignment horizontal="center"/>
    </xf>
    <xf numFmtId="0" fontId="4" fillId="17" borderId="3" xfId="0" applyFont="1" applyFill="1" applyBorder="1" applyAlignment="1" applyProtection="1">
      <alignment horizontal="center"/>
    </xf>
    <xf numFmtId="0" fontId="4" fillId="17" borderId="3" xfId="0" applyFont="1" applyFill="1" applyBorder="1" applyProtection="1"/>
    <xf numFmtId="0" fontId="5" fillId="17" borderId="3" xfId="0" applyFont="1" applyFill="1" applyBorder="1" applyAlignment="1" applyProtection="1">
      <alignment horizontal="center"/>
    </xf>
    <xf numFmtId="0" fontId="2" fillId="17" borderId="3" xfId="0" applyFont="1" applyFill="1" applyBorder="1" applyAlignment="1" applyProtection="1">
      <alignment horizontal="center"/>
    </xf>
    <xf numFmtId="0" fontId="4" fillId="22" borderId="3" xfId="0" applyFont="1" applyFill="1" applyBorder="1" applyAlignment="1" applyProtection="1">
      <alignment horizontal="center"/>
    </xf>
    <xf numFmtId="0" fontId="5" fillId="22" borderId="3" xfId="0" applyFont="1" applyFill="1" applyBorder="1" applyAlignment="1" applyProtection="1">
      <alignment horizontal="center"/>
    </xf>
    <xf numFmtId="0" fontId="2" fillId="22"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5" fillId="12" borderId="3" xfId="0" applyFont="1" applyFill="1" applyBorder="1" applyAlignment="1" applyProtection="1">
      <alignment horizontal="center" vertical="center" wrapText="1"/>
    </xf>
    <xf numFmtId="0" fontId="2" fillId="12" borderId="3" xfId="0" applyFont="1" applyFill="1" applyBorder="1" applyAlignment="1" applyProtection="1">
      <alignment horizontal="center" vertic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Alignment="1" applyProtection="1">
      <alignment horizontal="center"/>
    </xf>
    <xf numFmtId="0" fontId="2" fillId="19" borderId="3" xfId="0" applyFont="1" applyFill="1" applyBorder="1" applyAlignment="1" applyProtection="1">
      <alignment horizontal="center"/>
    </xf>
    <xf numFmtId="0" fontId="4" fillId="13" borderId="3" xfId="0" applyFont="1" applyFill="1" applyBorder="1" applyAlignment="1" applyProtection="1">
      <alignment horizontal="center"/>
    </xf>
    <xf numFmtId="0" fontId="5" fillId="13" borderId="3" xfId="0" applyFont="1" applyFill="1" applyBorder="1" applyAlignment="1" applyProtection="1">
      <alignment horizontal="center"/>
    </xf>
    <xf numFmtId="0" fontId="2" fillId="13" borderId="3" xfId="0" applyFont="1" applyFill="1" applyBorder="1" applyAlignment="1" applyProtection="1">
      <alignment horizontal="center"/>
    </xf>
    <xf numFmtId="0" fontId="31" fillId="0" borderId="3" xfId="0" applyFont="1" applyBorder="1" applyProtection="1"/>
    <xf numFmtId="0" fontId="0" fillId="0" borderId="7" xfId="0" applyBorder="1" applyAlignment="1" applyProtection="1">
      <alignment horizontal="center"/>
    </xf>
    <xf numFmtId="0" fontId="4" fillId="13" borderId="3" xfId="0" applyFont="1" applyFill="1" applyBorder="1" applyAlignment="1" applyProtection="1">
      <alignment horizontal="center" vertical="center"/>
    </xf>
    <xf numFmtId="0" fontId="5" fillId="13" borderId="3" xfId="0" applyFont="1" applyFill="1" applyBorder="1" applyAlignment="1" applyProtection="1">
      <alignment horizontal="center" vertical="center" wrapText="1"/>
    </xf>
    <xf numFmtId="0" fontId="2" fillId="13"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Protection="1"/>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xf>
    <xf numFmtId="0" fontId="4" fillId="10" borderId="3" xfId="0" applyFont="1" applyFill="1" applyBorder="1" applyAlignment="1" applyProtection="1">
      <alignment horizontal="left"/>
    </xf>
    <xf numFmtId="0" fontId="5" fillId="10" borderId="3" xfId="0" applyFont="1" applyFill="1" applyBorder="1" applyAlignment="1" applyProtection="1">
      <alignment horizontal="center"/>
    </xf>
    <xf numFmtId="0" fontId="2" fillId="10" borderId="3" xfId="0" applyFont="1" applyFill="1" applyBorder="1" applyAlignment="1" applyProtection="1">
      <alignment horizontal="center"/>
    </xf>
    <xf numFmtId="0" fontId="5" fillId="2" borderId="3" xfId="0" applyFont="1" applyFill="1" applyBorder="1" applyAlignment="1" applyProtection="1">
      <alignment horizontal="right"/>
    </xf>
    <xf numFmtId="0" fontId="5" fillId="2" borderId="8" xfId="0" applyFont="1" applyFill="1" applyBorder="1" applyAlignment="1" applyProtection="1">
      <alignment horizontal="center"/>
    </xf>
    <xf numFmtId="0" fontId="4" fillId="10" borderId="8" xfId="0" applyFont="1" applyFill="1" applyBorder="1" applyAlignment="1" applyProtection="1">
      <alignment horizontal="center"/>
    </xf>
    <xf numFmtId="0" fontId="5" fillId="10" borderId="8" xfId="0" applyFont="1" applyFill="1" applyBorder="1" applyAlignment="1" applyProtection="1">
      <alignment horizontal="center"/>
    </xf>
    <xf numFmtId="0" fontId="2" fillId="10" borderId="8" xfId="0" applyFont="1" applyFill="1" applyBorder="1" applyAlignment="1" applyProtection="1">
      <alignment horizontal="center"/>
    </xf>
    <xf numFmtId="0" fontId="5" fillId="0" borderId="3" xfId="0" applyFont="1" applyBorder="1" applyAlignment="1" applyProtection="1">
      <alignment horizontal="left" wrapText="1"/>
    </xf>
    <xf numFmtId="0" fontId="4" fillId="10" borderId="3" xfId="0" applyFont="1" applyFill="1" applyBorder="1" applyAlignment="1" applyProtection="1">
      <alignment horizontal="center" vertical="center"/>
    </xf>
    <xf numFmtId="0" fontId="5" fillId="10" borderId="3" xfId="0" applyFont="1" applyFill="1" applyBorder="1" applyAlignment="1" applyProtection="1">
      <alignment horizontal="center" vertical="center" wrapText="1"/>
    </xf>
    <xf numFmtId="0" fontId="2" fillId="10" borderId="3" xfId="0" applyFont="1" applyFill="1" applyBorder="1" applyAlignment="1" applyProtection="1">
      <alignment horizontal="center" vertical="center"/>
    </xf>
    <xf numFmtId="0" fontId="4" fillId="21" borderId="3" xfId="0" applyFont="1" applyFill="1" applyBorder="1" applyAlignment="1" applyProtection="1">
      <alignment horizontal="center"/>
    </xf>
    <xf numFmtId="0" fontId="4" fillId="21" borderId="3" xfId="0" applyFont="1" applyFill="1" applyBorder="1" applyProtection="1"/>
    <xf numFmtId="0" fontId="5" fillId="21" borderId="3" xfId="0" applyFont="1" applyFill="1" applyBorder="1" applyProtection="1"/>
    <xf numFmtId="0" fontId="2" fillId="21" borderId="3" xfId="0" applyFont="1" applyFill="1" applyBorder="1" applyAlignment="1" applyProtection="1">
      <alignment horizontal="center"/>
    </xf>
    <xf numFmtId="0" fontId="35" fillId="11" borderId="3" xfId="0" applyFont="1" applyFill="1" applyBorder="1" applyAlignment="1" applyProtection="1">
      <alignment horizontal="center"/>
    </xf>
    <xf numFmtId="0" fontId="4" fillId="11" borderId="3" xfId="0" applyFont="1" applyFill="1" applyBorder="1" applyProtection="1"/>
    <xf numFmtId="0" fontId="8" fillId="4" borderId="73" xfId="0" applyFont="1" applyFill="1" applyBorder="1" applyAlignment="1" applyProtection="1">
      <alignment horizontal="center" vertical="center"/>
    </xf>
    <xf numFmtId="0" fontId="14" fillId="26" borderId="37" xfId="0" applyFont="1" applyFill="1" applyBorder="1" applyAlignment="1" applyProtection="1">
      <alignment vertical="center" wrapText="1"/>
    </xf>
    <xf numFmtId="0" fontId="14" fillId="26" borderId="38" xfId="0" applyFont="1" applyFill="1" applyBorder="1" applyAlignment="1" applyProtection="1">
      <alignment vertical="center" wrapText="1"/>
    </xf>
    <xf numFmtId="0" fontId="14" fillId="26" borderId="47" xfId="0" applyFont="1" applyFill="1" applyBorder="1" applyAlignment="1" applyProtection="1">
      <alignment vertical="center" wrapText="1"/>
    </xf>
    <xf numFmtId="0" fontId="60" fillId="0" borderId="0" xfId="0" applyFont="1" applyProtection="1"/>
    <xf numFmtId="0" fontId="61" fillId="0" borderId="0" xfId="0" applyFont="1" applyProtection="1"/>
    <xf numFmtId="0" fontId="39" fillId="4" borderId="10" xfId="0" applyFont="1" applyFill="1" applyBorder="1" applyAlignment="1" applyProtection="1">
      <alignment horizontal="center" vertical="center"/>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8"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50" xfId="0" applyFont="1" applyFill="1" applyBorder="1" applyAlignment="1" applyProtection="1">
      <alignment horizontal="center" vertical="center"/>
    </xf>
    <xf numFmtId="0" fontId="18" fillId="10" borderId="34" xfId="0" applyFont="1" applyFill="1" applyBorder="1" applyAlignment="1" applyProtection="1">
      <alignment horizontal="center" vertical="center" wrapText="1"/>
    </xf>
    <xf numFmtId="0" fontId="57" fillId="10" borderId="35" xfId="1" applyFill="1" applyBorder="1" applyAlignment="1" applyProtection="1">
      <alignment horizontal="center" vertical="center"/>
    </xf>
    <xf numFmtId="0" fontId="18" fillId="10" borderId="36" xfId="0" applyFont="1" applyFill="1" applyBorder="1" applyAlignment="1" applyProtection="1">
      <alignment horizontal="center" vertical="center" wrapText="1"/>
    </xf>
    <xf numFmtId="0" fontId="18" fillId="22" borderId="34" xfId="0" applyFont="1" applyFill="1" applyBorder="1" applyAlignment="1" applyProtection="1">
      <alignment horizontal="center" vertical="center" wrapText="1"/>
    </xf>
    <xf numFmtId="0" fontId="57" fillId="22" borderId="35" xfId="1" applyFill="1" applyBorder="1" applyAlignment="1" applyProtection="1">
      <alignment horizontal="right" vertical="center"/>
    </xf>
    <xf numFmtId="0" fontId="18" fillId="22"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7" fillId="12" borderId="35" xfId="1" applyFill="1" applyBorder="1" applyAlignment="1" applyProtection="1">
      <alignment horizontal="center" vertical="center"/>
    </xf>
    <xf numFmtId="0" fontId="18" fillId="12"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7" fillId="14" borderId="35" xfId="1" applyFill="1" applyBorder="1" applyAlignment="1" applyProtection="1">
      <alignment horizontal="center" vertical="center"/>
    </xf>
    <xf numFmtId="0" fontId="18" fillId="14" borderId="35" xfId="0" applyFont="1" applyFill="1" applyBorder="1" applyAlignment="1" applyProtection="1">
      <alignment horizontal="center" vertical="center" wrapText="1"/>
    </xf>
    <xf numFmtId="0" fontId="18" fillId="14" borderId="36" xfId="0" applyFont="1" applyFill="1" applyBorder="1" applyAlignment="1" applyProtection="1">
      <alignment horizontal="center" vertical="center" wrapText="1"/>
    </xf>
    <xf numFmtId="0" fontId="18" fillId="15" borderId="34" xfId="0" applyFont="1" applyFill="1" applyBorder="1" applyAlignment="1" applyProtection="1">
      <alignment horizontal="center" vertical="center" wrapText="1"/>
    </xf>
    <xf numFmtId="0" fontId="57" fillId="15" borderId="35" xfId="1" applyFill="1" applyBorder="1" applyAlignment="1" applyProtection="1">
      <alignment horizontal="center" vertical="center"/>
    </xf>
    <xf numFmtId="0" fontId="18" fillId="15" borderId="35" xfId="0" applyFont="1" applyFill="1" applyBorder="1" applyAlignment="1" applyProtection="1">
      <alignment horizontal="center" vertical="center" wrapText="1"/>
    </xf>
    <xf numFmtId="0" fontId="18" fillId="15" borderId="81" xfId="0" applyFont="1" applyFill="1" applyBorder="1" applyAlignment="1" applyProtection="1">
      <alignment horizontal="center" vertical="center" wrapText="1"/>
    </xf>
    <xf numFmtId="0" fontId="53" fillId="15" borderId="35" xfId="1" applyFont="1" applyFill="1" applyBorder="1" applyAlignment="1" applyProtection="1">
      <alignment horizontal="center" vertical="center"/>
    </xf>
    <xf numFmtId="0" fontId="53" fillId="12" borderId="35" xfId="1" applyFont="1" applyFill="1" applyBorder="1" applyAlignment="1" applyProtection="1">
      <alignment horizontal="center" vertical="center"/>
    </xf>
    <xf numFmtId="0" fontId="53" fillId="14" borderId="35" xfId="1" applyFont="1" applyFill="1" applyBorder="1" applyAlignment="1" applyProtection="1">
      <alignment horizontal="center" vertical="center"/>
    </xf>
    <xf numFmtId="0" fontId="53" fillId="22" borderId="35" xfId="1" applyFont="1" applyFill="1" applyBorder="1" applyAlignment="1" applyProtection="1">
      <alignment horizontal="right" vertical="center"/>
    </xf>
    <xf numFmtId="0" fontId="53" fillId="10" borderId="35" xfId="1" applyFont="1" applyFill="1" applyBorder="1" applyAlignment="1" applyProtection="1">
      <alignment horizontal="center" vertical="center"/>
    </xf>
    <xf numFmtId="0" fontId="58" fillId="15" borderId="3" xfId="2" applyFill="1" applyProtection="1">
      <alignment horizontal="left" vertical="center"/>
    </xf>
    <xf numFmtId="0" fontId="0" fillId="0" borderId="3" xfId="0" applyBorder="1" applyProtection="1"/>
    <xf numFmtId="0" fontId="5" fillId="2" borderId="3" xfId="0" applyFont="1" applyFill="1" applyBorder="1" applyAlignment="1" applyProtection="1">
      <alignment horizontal="left"/>
    </xf>
    <xf numFmtId="0" fontId="58" fillId="14" borderId="3" xfId="2" applyFill="1" applyProtection="1">
      <alignment horizontal="left" vertical="center"/>
    </xf>
    <xf numFmtId="0" fontId="58" fillId="22" borderId="3" xfId="2" applyFill="1" applyProtection="1">
      <alignment horizontal="left" vertical="center"/>
    </xf>
    <xf numFmtId="0" fontId="58" fillId="12" borderId="3" xfId="2" applyFill="1" applyProtection="1">
      <alignment horizontal="left" vertical="center"/>
    </xf>
    <xf numFmtId="0" fontId="59" fillId="12" borderId="3" xfId="2" applyFont="1" applyFill="1" applyProtection="1">
      <alignment horizontal="left" vertical="center"/>
    </xf>
    <xf numFmtId="0" fontId="63" fillId="0" borderId="3" xfId="3" applyProtection="1"/>
    <xf numFmtId="0" fontId="58" fillId="13" borderId="3" xfId="2" applyFill="1" applyProtection="1">
      <alignment horizontal="left" vertical="center"/>
    </xf>
    <xf numFmtId="0" fontId="59" fillId="13" borderId="3" xfId="2" applyFont="1" applyFill="1" applyProtection="1">
      <alignment horizontal="left" vertical="center"/>
    </xf>
    <xf numFmtId="0" fontId="58" fillId="10" borderId="3" xfId="2" applyFill="1" applyProtection="1">
      <alignment horizontal="left" vertical="center"/>
    </xf>
    <xf numFmtId="0" fontId="59" fillId="10" borderId="3" xfId="2" applyFont="1" applyFill="1" applyProtection="1">
      <alignment horizontal="left" vertical="center"/>
    </xf>
    <xf numFmtId="0" fontId="0" fillId="0" borderId="0" xfId="0" applyBorder="1" applyProtection="1"/>
    <xf numFmtId="0" fontId="0" fillId="0" borderId="0" xfId="0" applyBorder="1" applyAlignment="1" applyProtection="1"/>
    <xf numFmtId="0" fontId="15" fillId="0" borderId="0" xfId="0" applyFont="1" applyProtection="1"/>
    <xf numFmtId="0" fontId="8" fillId="22" borderId="11" xfId="0" applyFont="1" applyFill="1" applyBorder="1" applyAlignment="1" applyProtection="1">
      <alignment horizontal="center" vertical="center"/>
    </xf>
    <xf numFmtId="0" fontId="0" fillId="0" borderId="0" xfId="0" applyFill="1" applyBorder="1" applyProtection="1"/>
    <xf numFmtId="0" fontId="54" fillId="26" borderId="0" xfId="1" applyFont="1" applyFill="1" applyAlignment="1" applyProtection="1">
      <alignment vertical="center"/>
    </xf>
    <xf numFmtId="0" fontId="0" fillId="0" borderId="0" xfId="0" applyAlignment="1" applyProtection="1">
      <alignment horizontal="center" vertical="center"/>
    </xf>
    <xf numFmtId="0" fontId="0" fillId="6" borderId="41" xfId="0" applyFill="1" applyBorder="1" applyProtection="1"/>
    <xf numFmtId="0" fontId="0" fillId="0" borderId="0" xfId="0" applyAlignment="1" applyProtection="1">
      <alignment vertical="center"/>
    </xf>
    <xf numFmtId="0" fontId="46" fillId="4" borderId="10" xfId="0" applyFont="1" applyFill="1" applyBorder="1" applyAlignment="1" applyProtection="1">
      <alignment horizontal="center" vertical="center" wrapText="1"/>
    </xf>
    <xf numFmtId="0" fontId="4" fillId="22" borderId="3" xfId="0" applyFont="1" applyFill="1" applyBorder="1" applyAlignment="1">
      <alignment horizontal="center" vertical="center"/>
    </xf>
    <xf numFmtId="0" fontId="58" fillId="22" borderId="3" xfId="2" applyFill="1">
      <alignment horizontal="left" vertical="center"/>
    </xf>
    <xf numFmtId="0" fontId="5" fillId="22" borderId="3" xfId="0" applyFont="1" applyFill="1" applyBorder="1" applyAlignment="1">
      <alignment horizontal="center" vertical="center" wrapText="1"/>
    </xf>
    <xf numFmtId="0" fontId="2" fillId="22" borderId="3" xfId="0" applyFont="1" applyFill="1" applyBorder="1" applyAlignment="1">
      <alignment horizontal="center" vertical="center"/>
    </xf>
    <xf numFmtId="0" fontId="3" fillId="10" borderId="3" xfId="0" applyFont="1" applyFill="1" applyBorder="1" applyAlignment="1" applyProtection="1">
      <alignment horizontal="center" vertical="center"/>
    </xf>
    <xf numFmtId="0" fontId="3" fillId="11" borderId="5" xfId="0" applyFont="1" applyFill="1" applyBorder="1" applyAlignment="1" applyProtection="1">
      <alignment horizontal="center"/>
    </xf>
    <xf numFmtId="0" fontId="3" fillId="11" borderId="12" xfId="0" applyFont="1" applyFill="1" applyBorder="1" applyAlignment="1" applyProtection="1">
      <alignment horizontal="center"/>
    </xf>
    <xf numFmtId="0" fontId="3" fillId="11" borderId="6" xfId="0" applyFont="1" applyFill="1" applyBorder="1" applyAlignment="1" applyProtection="1">
      <alignment horizontal="center"/>
    </xf>
    <xf numFmtId="0" fontId="4" fillId="21" borderId="5" xfId="0" applyFont="1" applyFill="1" applyBorder="1" applyAlignment="1" applyProtection="1">
      <alignment horizontal="center"/>
    </xf>
    <xf numFmtId="0" fontId="4" fillId="21" borderId="6" xfId="0" applyFont="1" applyFill="1" applyBorder="1" applyAlignment="1" applyProtection="1">
      <alignment horizontal="center"/>
    </xf>
    <xf numFmtId="0" fontId="4" fillId="30" borderId="5" xfId="0" applyFont="1" applyFill="1" applyBorder="1" applyAlignment="1" applyProtection="1">
      <alignment horizontal="center"/>
    </xf>
    <xf numFmtId="0" fontId="4" fillId="30"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62" fillId="0" borderId="5" xfId="0" applyFont="1" applyBorder="1" applyAlignment="1" applyProtection="1">
      <alignment horizontal="center"/>
    </xf>
    <xf numFmtId="0" fontId="62" fillId="0" borderId="6" xfId="0" applyFont="1" applyBorder="1" applyAlignment="1" applyProtection="1">
      <alignment horizontal="center"/>
    </xf>
    <xf numFmtId="0" fontId="3" fillId="15" borderId="3"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22" borderId="3" xfId="0" applyFont="1" applyFill="1" applyBorder="1" applyAlignment="1" applyProtection="1">
      <alignment horizontal="center" vertical="center"/>
    </xf>
    <xf numFmtId="0" fontId="4" fillId="17" borderId="5" xfId="0" applyFont="1" applyFill="1" applyBorder="1" applyAlignment="1" applyProtection="1">
      <alignment horizontal="center"/>
    </xf>
    <xf numFmtId="0" fontId="4" fillId="17" borderId="6" xfId="0" applyFont="1" applyFill="1" applyBorder="1" applyAlignment="1" applyProtection="1">
      <alignment horizontal="center"/>
    </xf>
    <xf numFmtId="0" fontId="4" fillId="16" borderId="5" xfId="0" applyFont="1" applyFill="1" applyBorder="1" applyAlignment="1" applyProtection="1">
      <alignment horizontal="center"/>
    </xf>
    <xf numFmtId="0" fontId="4" fillId="16" borderId="6" xfId="0" applyFont="1" applyFill="1" applyBorder="1" applyAlignment="1" applyProtection="1">
      <alignment horizontal="center"/>
    </xf>
    <xf numFmtId="0" fontId="27" fillId="10" borderId="37" xfId="0" applyFont="1" applyFill="1" applyBorder="1" applyAlignment="1" applyProtection="1">
      <alignment horizontal="center" vertical="center"/>
    </xf>
    <xf numFmtId="0" fontId="27" fillId="10" borderId="38" xfId="0" applyFont="1" applyFill="1" applyBorder="1" applyAlignment="1" applyProtection="1">
      <alignment horizontal="center" vertical="center"/>
    </xf>
    <xf numFmtId="0" fontId="27" fillId="10" borderId="39" xfId="0" applyFont="1" applyFill="1" applyBorder="1" applyAlignment="1" applyProtection="1">
      <alignment horizontal="center" vertical="center"/>
    </xf>
    <xf numFmtId="0" fontId="18" fillId="22" borderId="37" xfId="0" applyFont="1" applyFill="1" applyBorder="1" applyAlignment="1" applyProtection="1">
      <alignment horizontal="center" vertical="center"/>
    </xf>
    <xf numFmtId="0" fontId="18" fillId="22" borderId="38" xfId="0" applyFont="1" applyFill="1" applyBorder="1" applyAlignment="1" applyProtection="1">
      <alignment horizontal="center" vertical="center"/>
    </xf>
    <xf numFmtId="0" fontId="18" fillId="22"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39" xfId="0" applyFont="1" applyFill="1" applyBorder="1" applyAlignment="1" applyProtection="1">
      <alignment horizontal="center" vertical="center"/>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18" fillId="15" borderId="37" xfId="0" applyFont="1" applyFill="1" applyBorder="1" applyAlignment="1" applyProtection="1">
      <alignment horizontal="center" vertical="center"/>
    </xf>
    <xf numFmtId="0" fontId="18" fillId="15" borderId="38" xfId="0" applyFont="1" applyFill="1" applyBorder="1" applyAlignment="1" applyProtection="1">
      <alignment horizontal="center" vertical="center"/>
    </xf>
    <xf numFmtId="0" fontId="18" fillId="15" borderId="47" xfId="0" applyFont="1" applyFill="1" applyBorder="1" applyAlignment="1" applyProtection="1">
      <alignment horizontal="center" vertical="center"/>
    </xf>
    <xf numFmtId="0" fontId="13" fillId="4" borderId="71" xfId="0" applyFont="1" applyFill="1" applyBorder="1" applyAlignment="1" applyProtection="1">
      <alignment horizontal="center" vertical="center"/>
    </xf>
    <xf numFmtId="0" fontId="13" fillId="4" borderId="14" xfId="0" applyFont="1" applyFill="1" applyBorder="1" applyAlignment="1" applyProtection="1">
      <alignment horizontal="center" vertical="center"/>
    </xf>
    <xf numFmtId="0" fontId="13" fillId="4" borderId="45" xfId="0" applyFont="1" applyFill="1" applyBorder="1" applyAlignment="1" applyProtection="1">
      <alignment horizontal="center" vertical="center"/>
    </xf>
    <xf numFmtId="0" fontId="8" fillId="10" borderId="13" xfId="0"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8" fillId="10" borderId="14" xfId="0" applyFont="1" applyFill="1" applyBorder="1" applyAlignment="1" applyProtection="1">
      <alignment horizontal="center" vertical="center" wrapText="1"/>
    </xf>
    <xf numFmtId="0" fontId="18" fillId="10" borderId="15" xfId="0" applyFont="1" applyFill="1" applyBorder="1" applyAlignment="1" applyProtection="1">
      <alignment horizontal="center" vertical="center" wrapText="1"/>
    </xf>
    <xf numFmtId="0" fontId="8" fillId="22" borderId="13" xfId="0" applyFont="1" applyFill="1" applyBorder="1" applyAlignment="1" applyProtection="1">
      <alignment horizontal="center" vertical="center"/>
    </xf>
    <xf numFmtId="0" fontId="8" fillId="22" borderId="15" xfId="0" applyFont="1" applyFill="1" applyBorder="1" applyAlignment="1" applyProtection="1">
      <alignment horizontal="center" vertical="center"/>
    </xf>
    <xf numFmtId="0" fontId="18" fillId="22" borderId="13" xfId="0" applyFont="1" applyFill="1" applyBorder="1" applyAlignment="1" applyProtection="1">
      <alignment horizontal="center" vertical="center" wrapText="1"/>
    </xf>
    <xf numFmtId="0" fontId="18" fillId="22" borderId="14" xfId="0" applyFont="1" applyFill="1" applyBorder="1" applyAlignment="1" applyProtection="1">
      <alignment horizontal="center" vertical="center" wrapText="1"/>
    </xf>
    <xf numFmtId="0" fontId="18" fillId="22" borderId="15" xfId="0" applyFont="1" applyFill="1" applyBorder="1" applyAlignment="1" applyProtection="1">
      <alignment horizontal="center" vertical="center" wrapText="1"/>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8" fillId="15" borderId="13" xfId="0" applyFont="1" applyFill="1" applyBorder="1" applyAlignment="1" applyProtection="1">
      <alignment horizontal="center" vertical="center"/>
    </xf>
    <xf numFmtId="0" fontId="8" fillId="15" borderId="15" xfId="0" applyFont="1" applyFill="1" applyBorder="1" applyAlignment="1" applyProtection="1">
      <alignment horizontal="center" vertical="center"/>
    </xf>
    <xf numFmtId="0" fontId="8" fillId="15" borderId="4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5" borderId="13" xfId="0" applyFont="1" applyFill="1" applyBorder="1" applyAlignment="1" applyProtection="1">
      <alignment horizontal="center" vertical="center" wrapText="1"/>
    </xf>
    <xf numFmtId="0" fontId="18" fillId="15" borderId="14" xfId="0" applyFont="1" applyFill="1" applyBorder="1" applyAlignment="1" applyProtection="1">
      <alignment horizontal="center" vertical="center" wrapText="1"/>
    </xf>
    <xf numFmtId="0" fontId="18" fillId="15" borderId="45" xfId="0" applyFont="1" applyFill="1" applyBorder="1" applyAlignment="1" applyProtection="1">
      <alignment horizontal="center" vertical="center" wrapText="1"/>
    </xf>
    <xf numFmtId="0" fontId="15" fillId="2" borderId="46" xfId="0" applyFont="1" applyFill="1" applyBorder="1" applyAlignment="1" applyProtection="1">
      <alignment horizontal="left" vertical="center" wrapText="1"/>
    </xf>
    <xf numFmtId="0" fontId="1" fillId="2" borderId="33" xfId="0" applyFont="1" applyFill="1" applyBorder="1" applyAlignment="1" applyProtection="1">
      <alignment horizontal="left" vertical="center" wrapText="1"/>
    </xf>
    <xf numFmtId="0" fontId="1" fillId="2" borderId="53" xfId="0" applyFont="1" applyFill="1" applyBorder="1" applyAlignment="1" applyProtection="1">
      <alignment horizontal="left"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13" fillId="4" borderId="4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41" xfId="0" applyFont="1" applyFill="1" applyBorder="1" applyAlignment="1" applyProtection="1">
      <alignment horizontal="center" vertical="center"/>
    </xf>
    <xf numFmtId="0" fontId="14" fillId="7" borderId="40" xfId="0" applyFont="1" applyFill="1" applyBorder="1" applyAlignment="1" applyProtection="1">
      <alignment horizontal="center" vertical="center" wrapText="1"/>
    </xf>
    <xf numFmtId="0" fontId="14" fillId="7" borderId="11" xfId="0" applyFont="1" applyFill="1" applyBorder="1" applyAlignment="1" applyProtection="1">
      <alignment horizontal="center" vertical="center" wrapText="1"/>
    </xf>
    <xf numFmtId="0" fontId="14" fillId="7" borderId="41"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wrapText="1"/>
    </xf>
    <xf numFmtId="0" fontId="14" fillId="26" borderId="11" xfId="0" applyFont="1" applyFill="1" applyBorder="1" applyAlignment="1" applyProtection="1">
      <alignment horizontal="center" vertical="center" wrapText="1"/>
    </xf>
    <xf numFmtId="0" fontId="14" fillId="26" borderId="41" xfId="0" applyFont="1" applyFill="1" applyBorder="1" applyAlignment="1" applyProtection="1">
      <alignment horizontal="center"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38" fillId="0" borderId="0" xfId="0" applyFont="1" applyBorder="1" applyAlignment="1" applyProtection="1">
      <alignment horizontal="center" vertical="top" wrapText="1"/>
    </xf>
    <xf numFmtId="0" fontId="8" fillId="24" borderId="71" xfId="0" applyFont="1" applyFill="1" applyBorder="1" applyAlignment="1" applyProtection="1">
      <alignment horizontal="center" vertical="center" wrapText="1"/>
    </xf>
    <xf numFmtId="0" fontId="8" fillId="24" borderId="14" xfId="0" applyFont="1" applyFill="1" applyBorder="1" applyAlignment="1" applyProtection="1">
      <alignment horizontal="center" vertical="center" wrapText="1"/>
    </xf>
    <xf numFmtId="0" fontId="8" fillId="24" borderId="15" xfId="0" applyFont="1" applyFill="1" applyBorder="1" applyAlignment="1" applyProtection="1">
      <alignment horizontal="center" vertical="center" wrapText="1"/>
    </xf>
    <xf numFmtId="0" fontId="16" fillId="24" borderId="13" xfId="0" applyFont="1" applyFill="1" applyBorder="1" applyAlignment="1" applyProtection="1">
      <alignment horizontal="center" vertical="center" wrapText="1"/>
    </xf>
    <xf numFmtId="0" fontId="16" fillId="24" borderId="14" xfId="0" applyFont="1" applyFill="1" applyBorder="1" applyAlignment="1" applyProtection="1">
      <alignment horizontal="center" vertical="center" wrapText="1"/>
    </xf>
    <xf numFmtId="0" fontId="16" fillId="24" borderId="45" xfId="0" applyFont="1" applyFill="1" applyBorder="1" applyAlignment="1" applyProtection="1">
      <alignment horizontal="center" vertical="center" wrapText="1"/>
    </xf>
    <xf numFmtId="0" fontId="16" fillId="24" borderId="15"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xf>
    <xf numFmtId="0" fontId="14" fillId="26" borderId="11" xfId="0" applyFont="1" applyFill="1" applyBorder="1" applyAlignment="1" applyProtection="1">
      <alignment horizontal="center" vertical="center"/>
    </xf>
    <xf numFmtId="0" fontId="14" fillId="26" borderId="41" xfId="0"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0" fillId="0" borderId="10" xfId="0" applyBorder="1" applyAlignment="1" applyProtection="1">
      <alignment horizontal="center"/>
    </xf>
    <xf numFmtId="0" fontId="39" fillId="4" borderId="10"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39" fillId="4" borderId="10"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2"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47" fillId="5" borderId="69" xfId="0" applyFont="1" applyFill="1" applyBorder="1" applyAlignment="1" applyProtection="1">
      <alignment horizontal="center" vertical="center"/>
    </xf>
    <xf numFmtId="0" fontId="47" fillId="5" borderId="2" xfId="0" applyFont="1" applyFill="1" applyBorder="1" applyAlignment="1" applyProtection="1">
      <alignment horizontal="center" vertical="center"/>
    </xf>
    <xf numFmtId="0" fontId="39" fillId="4" borderId="69" xfId="0"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0" fontId="39" fillId="4" borderId="69"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2" xfId="0" applyFont="1" applyFill="1" applyBorder="1" applyAlignment="1" applyProtection="1">
      <alignment horizontal="center" vertical="center"/>
    </xf>
    <xf numFmtId="0" fontId="39" fillId="4" borderId="1" xfId="0" applyFont="1" applyFill="1" applyBorder="1" applyAlignment="1" applyProtection="1">
      <alignment horizontal="center" vertical="center"/>
    </xf>
    <xf numFmtId="0" fontId="39" fillId="4" borderId="2"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8" fillId="28" borderId="13" xfId="0" applyFont="1" applyFill="1" applyBorder="1" applyAlignment="1" applyProtection="1">
      <alignment horizontal="center"/>
    </xf>
    <xf numFmtId="0" fontId="8" fillId="28" borderId="14" xfId="0" applyFont="1" applyFill="1" applyBorder="1" applyAlignment="1" applyProtection="1">
      <alignment horizontal="center"/>
    </xf>
    <xf numFmtId="0" fontId="8" fillId="28" borderId="15" xfId="0" applyFont="1" applyFill="1" applyBorder="1" applyAlignment="1" applyProtection="1">
      <alignment horizontal="center"/>
    </xf>
    <xf numFmtId="0" fontId="14" fillId="26" borderId="13" xfId="0" applyFont="1" applyFill="1" applyBorder="1" applyAlignment="1" applyProtection="1">
      <alignment horizontal="center"/>
    </xf>
    <xf numFmtId="0" fontId="14" fillId="26" borderId="14" xfId="0" applyFont="1" applyFill="1" applyBorder="1" applyAlignment="1" applyProtection="1">
      <alignment horizontal="center"/>
    </xf>
    <xf numFmtId="0" fontId="14" fillId="26" borderId="45" xfId="0" applyFont="1" applyFill="1" applyBorder="1" applyAlignment="1" applyProtection="1">
      <alignment horizontal="center"/>
    </xf>
    <xf numFmtId="0" fontId="13" fillId="4" borderId="13"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36" fillId="0" borderId="21" xfId="0" applyFont="1" applyBorder="1" applyAlignment="1" applyProtection="1">
      <alignment horizontal="left" vertical="center" wrapText="1"/>
    </xf>
    <xf numFmtId="0" fontId="36" fillId="0" borderId="22" xfId="0" applyFont="1" applyBorder="1" applyAlignment="1" applyProtection="1">
      <alignment horizontal="left" vertical="center" wrapText="1"/>
    </xf>
    <xf numFmtId="0" fontId="36" fillId="0" borderId="23" xfId="0" applyFont="1" applyBorder="1" applyAlignment="1" applyProtection="1">
      <alignment horizontal="left" vertical="center" wrapText="1"/>
    </xf>
    <xf numFmtId="0" fontId="36" fillId="0" borderId="24"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0" fontId="36" fillId="0" borderId="25" xfId="0" applyFont="1" applyBorder="1" applyAlignment="1" applyProtection="1">
      <alignment horizontal="left" vertical="center" wrapText="1"/>
    </xf>
    <xf numFmtId="0" fontId="36" fillId="0" borderId="34"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36" xfId="0" applyFont="1" applyBorder="1" applyAlignment="1" applyProtection="1">
      <alignment horizontal="left" vertical="center" wrapText="1"/>
    </xf>
    <xf numFmtId="0" fontId="49" fillId="2" borderId="13" xfId="0" applyFont="1" applyFill="1" applyBorder="1" applyAlignment="1" applyProtection="1">
      <alignment horizontal="center" vertical="top"/>
    </xf>
    <xf numFmtId="0" fontId="49" fillId="2" borderId="14" xfId="0" applyFont="1" applyFill="1" applyBorder="1" applyAlignment="1" applyProtection="1">
      <alignment horizontal="center" vertical="top"/>
    </xf>
    <xf numFmtId="0" fontId="49" fillId="2" borderId="45" xfId="0" applyFont="1" applyFill="1" applyBorder="1" applyAlignment="1" applyProtection="1">
      <alignment horizontal="center" vertical="top"/>
    </xf>
    <xf numFmtId="0" fontId="29" fillId="8" borderId="13" xfId="0" applyFont="1" applyFill="1" applyBorder="1" applyAlignment="1" applyProtection="1">
      <alignment horizontal="center" vertical="center"/>
    </xf>
    <xf numFmtId="0" fontId="29" fillId="8" borderId="14" xfId="0" applyFont="1" applyFill="1" applyBorder="1" applyAlignment="1" applyProtection="1">
      <alignment horizontal="center" vertical="center"/>
    </xf>
    <xf numFmtId="0" fontId="29" fillId="8" borderId="15" xfId="0" applyFont="1" applyFill="1" applyBorder="1" applyAlignment="1" applyProtection="1">
      <alignment horizontal="center" vertical="center"/>
    </xf>
    <xf numFmtId="0" fontId="16" fillId="8" borderId="13" xfId="0" applyFont="1" applyFill="1" applyBorder="1" applyAlignment="1" applyProtection="1">
      <alignment horizontal="center" vertical="center"/>
    </xf>
    <xf numFmtId="0" fontId="16" fillId="8" borderId="14" xfId="0" applyFont="1" applyFill="1" applyBorder="1" applyAlignment="1" applyProtection="1">
      <alignment horizontal="center" vertical="center"/>
    </xf>
    <xf numFmtId="0" fontId="16" fillId="8" borderId="15" xfId="0" applyFont="1" applyFill="1" applyBorder="1" applyAlignment="1" applyProtection="1">
      <alignment horizontal="center" vertical="center"/>
    </xf>
    <xf numFmtId="0" fontId="8" fillId="6" borderId="71" xfId="0" applyFont="1" applyFill="1" applyBorder="1" applyAlignment="1" applyProtection="1">
      <alignment horizontal="center" vertical="center" textRotation="90"/>
    </xf>
    <xf numFmtId="0" fontId="8" fillId="6" borderId="14" xfId="0" applyFont="1" applyFill="1" applyBorder="1" applyAlignment="1" applyProtection="1">
      <alignment horizontal="center" vertical="center" textRotation="90"/>
    </xf>
    <xf numFmtId="0" fontId="8" fillId="6" borderId="45" xfId="0" applyFont="1" applyFill="1" applyBorder="1" applyAlignment="1" applyProtection="1">
      <alignment horizontal="center" vertical="center" textRotation="90"/>
    </xf>
    <xf numFmtId="0" fontId="8" fillId="4" borderId="16" xfId="0" applyFont="1" applyFill="1" applyBorder="1" applyAlignment="1" applyProtection="1">
      <alignment horizontal="center" vertical="center" textRotation="90" wrapText="1"/>
    </xf>
    <xf numFmtId="0" fontId="8" fillId="4" borderId="17" xfId="0" applyFont="1" applyFill="1" applyBorder="1" applyAlignment="1" applyProtection="1">
      <alignment horizontal="center" vertical="center" textRotation="90" wrapText="1"/>
    </xf>
    <xf numFmtId="0" fontId="8" fillId="4" borderId="18" xfId="0" applyFont="1" applyFill="1" applyBorder="1" applyAlignment="1" applyProtection="1">
      <alignment horizontal="center" vertical="center" textRotation="90" wrapText="1"/>
    </xf>
    <xf numFmtId="0" fontId="8" fillId="4" borderId="40" xfId="0" applyFont="1" applyFill="1" applyBorder="1" applyAlignment="1" applyProtection="1">
      <alignment horizontal="center" vertical="center" textRotation="90"/>
    </xf>
    <xf numFmtId="0" fontId="8" fillId="8" borderId="13" xfId="0" applyFont="1" applyFill="1" applyBorder="1" applyAlignment="1" applyProtection="1">
      <alignment horizontal="center"/>
    </xf>
    <xf numFmtId="0" fontId="8" fillId="8" borderId="14" xfId="0" applyFont="1" applyFill="1" applyBorder="1" applyAlignment="1" applyProtection="1">
      <alignment horizontal="center"/>
    </xf>
    <xf numFmtId="0" fontId="8" fillId="8" borderId="15" xfId="0" applyFont="1" applyFill="1" applyBorder="1" applyAlignment="1" applyProtection="1">
      <alignment horizontal="center"/>
    </xf>
    <xf numFmtId="0" fontId="16" fillId="3" borderId="13"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55" fillId="0" borderId="13" xfId="0" applyFont="1" applyFill="1" applyBorder="1" applyAlignment="1" applyProtection="1">
      <alignment horizontal="center"/>
    </xf>
    <xf numFmtId="0" fontId="55" fillId="0" borderId="14" xfId="0" applyFont="1" applyFill="1" applyBorder="1" applyAlignment="1" applyProtection="1">
      <alignment horizontal="center"/>
    </xf>
    <xf numFmtId="0" fontId="55" fillId="0" borderId="15" xfId="0" applyFont="1" applyFill="1" applyBorder="1" applyAlignment="1" applyProtection="1">
      <alignment horizontal="center"/>
    </xf>
    <xf numFmtId="0" fontId="50" fillId="0" borderId="63" xfId="0" applyFont="1" applyBorder="1" applyAlignment="1" applyProtection="1">
      <alignment horizontal="left" vertical="top" wrapText="1"/>
    </xf>
    <xf numFmtId="0" fontId="50" fillId="0" borderId="64" xfId="0" applyFont="1" applyBorder="1" applyAlignment="1" applyProtection="1">
      <alignment horizontal="left" vertical="top" wrapText="1"/>
    </xf>
    <xf numFmtId="0" fontId="50" fillId="0" borderId="65" xfId="0" applyFont="1" applyBorder="1" applyAlignment="1" applyProtection="1">
      <alignment horizontal="left" vertical="top" wrapText="1"/>
    </xf>
    <xf numFmtId="0" fontId="50" fillId="0" borderId="57" xfId="0" applyFont="1" applyBorder="1" applyAlignment="1" applyProtection="1">
      <alignment horizontal="left" vertical="top" wrapText="1"/>
    </xf>
    <xf numFmtId="0" fontId="50" fillId="0" borderId="58" xfId="0" applyFont="1" applyBorder="1" applyAlignment="1" applyProtection="1">
      <alignment horizontal="left" vertical="top" wrapText="1"/>
    </xf>
    <xf numFmtId="0" fontId="50" fillId="0" borderId="59" xfId="0" applyFont="1" applyBorder="1" applyAlignment="1" applyProtection="1">
      <alignment horizontal="left" vertical="top" wrapText="1"/>
    </xf>
    <xf numFmtId="0" fontId="14" fillId="7" borderId="13" xfId="0" applyFont="1" applyFill="1" applyBorder="1" applyAlignment="1" applyProtection="1">
      <alignment horizontal="center"/>
    </xf>
    <xf numFmtId="0" fontId="14" fillId="7" borderId="14" xfId="0" applyFont="1" applyFill="1" applyBorder="1" applyAlignment="1" applyProtection="1">
      <alignment horizontal="center"/>
    </xf>
    <xf numFmtId="0" fontId="14" fillId="7" borderId="45" xfId="0" applyFont="1" applyFill="1" applyBorder="1" applyAlignment="1" applyProtection="1">
      <alignment horizontal="center"/>
    </xf>
    <xf numFmtId="0" fontId="50" fillId="0" borderId="54" xfId="0" applyFont="1" applyBorder="1" applyAlignment="1" applyProtection="1">
      <alignment horizontal="left" vertical="top" wrapText="1"/>
    </xf>
    <xf numFmtId="0" fontId="50" fillId="0" borderId="55" xfId="0" applyFont="1" applyBorder="1" applyAlignment="1" applyProtection="1">
      <alignment horizontal="left" vertical="top" wrapText="1"/>
    </xf>
    <xf numFmtId="0" fontId="50" fillId="0" borderId="56" xfId="0" applyFont="1" applyBorder="1" applyAlignment="1" applyProtection="1">
      <alignment horizontal="left" vertical="top" wrapText="1"/>
    </xf>
    <xf numFmtId="0" fontId="50" fillId="0" borderId="60" xfId="0" applyFont="1" applyBorder="1" applyAlignment="1" applyProtection="1">
      <alignment horizontal="left" vertical="top" wrapText="1"/>
    </xf>
    <xf numFmtId="0" fontId="50" fillId="0" borderId="61" xfId="0" applyFont="1" applyBorder="1" applyAlignment="1" applyProtection="1">
      <alignment horizontal="left" vertical="top" wrapText="1"/>
    </xf>
    <xf numFmtId="0" fontId="50" fillId="0" borderId="62" xfId="0" applyFont="1" applyBorder="1" applyAlignment="1" applyProtection="1">
      <alignment horizontal="left" vertical="top" wrapText="1"/>
    </xf>
    <xf numFmtId="0" fontId="8" fillId="6" borderId="51" xfId="0" applyFont="1" applyFill="1" applyBorder="1" applyAlignment="1" applyProtection="1">
      <alignment horizontal="center" vertical="center" textRotation="90" wrapText="1"/>
    </xf>
    <xf numFmtId="0" fontId="8" fillId="6" borderId="18" xfId="0" applyFont="1" applyFill="1" applyBorder="1" applyAlignment="1" applyProtection="1">
      <alignment horizontal="center" vertical="center" textRotation="90" wrapText="1"/>
    </xf>
    <xf numFmtId="0" fontId="8" fillId="6" borderId="74" xfId="0" applyFont="1" applyFill="1" applyBorder="1" applyAlignment="1" applyProtection="1">
      <alignment horizontal="center" vertical="center" textRotation="90" wrapText="1"/>
    </xf>
    <xf numFmtId="0" fontId="50" fillId="0" borderId="66" xfId="0" applyFont="1" applyBorder="1" applyAlignment="1" applyProtection="1">
      <alignment horizontal="left" vertical="top" wrapText="1"/>
    </xf>
    <xf numFmtId="0" fontId="50" fillId="0" borderId="67" xfId="0" applyFont="1" applyBorder="1" applyAlignment="1" applyProtection="1">
      <alignment horizontal="left" vertical="top" wrapText="1"/>
    </xf>
    <xf numFmtId="0" fontId="50" fillId="0" borderId="68" xfId="0" applyFont="1" applyBorder="1" applyAlignment="1" applyProtection="1">
      <alignment horizontal="left" vertical="top" wrapText="1"/>
    </xf>
    <xf numFmtId="0" fontId="16" fillId="28" borderId="13" xfId="0" applyFont="1" applyFill="1" applyBorder="1" applyAlignment="1" applyProtection="1">
      <alignment horizontal="center" vertical="center"/>
    </xf>
    <xf numFmtId="0" fontId="16" fillId="28" borderId="14" xfId="0" applyFont="1" applyFill="1" applyBorder="1" applyAlignment="1" applyProtection="1">
      <alignment horizontal="center" vertical="center"/>
    </xf>
    <xf numFmtId="0" fontId="16" fillId="28" borderId="15" xfId="0" applyFont="1" applyFill="1" applyBorder="1" applyAlignment="1" applyProtection="1">
      <alignment horizontal="center" vertical="center"/>
    </xf>
    <xf numFmtId="0" fontId="8" fillId="2" borderId="17" xfId="0" applyFont="1" applyFill="1" applyBorder="1" applyAlignment="1" applyProtection="1">
      <alignment horizontal="center" vertical="center" textRotation="90" wrapText="1"/>
    </xf>
    <xf numFmtId="0" fontId="8" fillId="28" borderId="13" xfId="0" applyFont="1" applyFill="1" applyBorder="1" applyAlignment="1" applyProtection="1">
      <alignment horizontal="center" vertical="center" wrapText="1"/>
    </xf>
    <xf numFmtId="0" fontId="8" fillId="28" borderId="14"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40" fillId="8" borderId="13" xfId="0" applyFont="1" applyFill="1" applyBorder="1" applyAlignment="1" applyProtection="1">
      <alignment horizontal="center"/>
    </xf>
    <xf numFmtId="0" fontId="40" fillId="8" borderId="14" xfId="0" applyFont="1" applyFill="1" applyBorder="1" applyAlignment="1" applyProtection="1">
      <alignment horizontal="center"/>
    </xf>
    <xf numFmtId="0" fontId="40" fillId="8" borderId="15" xfId="0" applyFont="1" applyFill="1" applyBorder="1" applyAlignment="1" applyProtection="1">
      <alignment horizontal="center"/>
    </xf>
    <xf numFmtId="0" fontId="8" fillId="23" borderId="9"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23" borderId="1" xfId="0" applyFont="1" applyFill="1" applyBorder="1" applyAlignment="1" applyProtection="1">
      <alignment horizontal="center" vertical="center"/>
    </xf>
    <xf numFmtId="0" fontId="9" fillId="23" borderId="69" xfId="0" applyFont="1" applyFill="1" applyBorder="1" applyAlignment="1" applyProtection="1">
      <alignment horizontal="center" vertical="center"/>
    </xf>
    <xf numFmtId="0" fontId="9" fillId="23" borderId="2" xfId="0" applyFont="1" applyFill="1" applyBorder="1" applyAlignment="1" applyProtection="1">
      <alignment horizontal="center" vertical="center"/>
    </xf>
    <xf numFmtId="0" fontId="0" fillId="0" borderId="70" xfId="0" applyBorder="1" applyAlignment="1" applyProtection="1">
      <alignment horizontal="center"/>
    </xf>
    <xf numFmtId="0" fontId="46" fillId="0" borderId="1"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36" fillId="0" borderId="26" xfId="0" applyFont="1" applyBorder="1" applyAlignment="1" applyProtection="1">
      <alignment horizontal="left" vertical="center" wrapText="1"/>
    </xf>
    <xf numFmtId="0" fontId="36" fillId="0" borderId="27" xfId="0" applyFont="1" applyBorder="1" applyAlignment="1" applyProtection="1">
      <alignment horizontal="left" vertical="center" wrapText="1"/>
    </xf>
    <xf numFmtId="0" fontId="36" fillId="0" borderId="28" xfId="0" applyFont="1" applyBorder="1" applyAlignment="1" applyProtection="1">
      <alignment horizontal="left" vertical="center" wrapText="1"/>
    </xf>
    <xf numFmtId="0" fontId="36" fillId="0" borderId="30" xfId="0" applyFont="1" applyBorder="1" applyAlignment="1" applyProtection="1">
      <alignment horizontal="left" vertical="center" wrapText="1"/>
    </xf>
    <xf numFmtId="0" fontId="36" fillId="0" borderId="31" xfId="0" applyFont="1" applyBorder="1" applyAlignment="1" applyProtection="1">
      <alignment horizontal="left" vertical="center" wrapText="1"/>
    </xf>
    <xf numFmtId="0" fontId="36" fillId="0" borderId="32" xfId="0" applyFont="1" applyBorder="1" applyAlignment="1" applyProtection="1">
      <alignment horizontal="left" vertical="center" wrapText="1"/>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8" fillId="4" borderId="21" xfId="0"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7"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4" borderId="23"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28" xfId="0" applyFont="1" applyFill="1" applyBorder="1" applyAlignment="1" applyProtection="1">
      <alignment horizontal="center" vertical="center"/>
    </xf>
    <xf numFmtId="0" fontId="15" fillId="26" borderId="37" xfId="0" applyFont="1" applyFill="1" applyBorder="1" applyAlignment="1" applyProtection="1">
      <alignment horizontal="center" vertical="center"/>
    </xf>
    <xf numFmtId="0" fontId="15" fillId="26" borderId="38" xfId="0" applyFont="1" applyFill="1" applyBorder="1" applyAlignment="1" applyProtection="1">
      <alignment horizontal="center" vertical="center"/>
    </xf>
    <xf numFmtId="0" fontId="15" fillId="26" borderId="39"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28" fillId="27" borderId="13" xfId="0" applyFont="1" applyFill="1" applyBorder="1" applyAlignment="1" applyProtection="1">
      <alignment horizontal="center" wrapText="1"/>
    </xf>
    <xf numFmtId="0" fontId="28" fillId="27" borderId="14" xfId="0" applyFont="1" applyFill="1" applyBorder="1" applyAlignment="1" applyProtection="1">
      <alignment horizontal="center" wrapText="1"/>
    </xf>
    <xf numFmtId="0" fontId="28" fillId="27" borderId="15" xfId="0" applyFont="1" applyFill="1" applyBorder="1" applyAlignment="1" applyProtection="1">
      <alignment horizontal="center" wrapText="1"/>
    </xf>
    <xf numFmtId="0" fontId="25" fillId="9" borderId="40" xfId="0" applyFont="1" applyFill="1" applyBorder="1" applyAlignment="1" applyProtection="1">
      <alignment horizontal="center"/>
    </xf>
    <xf numFmtId="0" fontId="25" fillId="9" borderId="11" xfId="0" applyFont="1" applyFill="1" applyBorder="1" applyAlignment="1" applyProtection="1">
      <alignment horizontal="center"/>
    </xf>
    <xf numFmtId="0" fontId="25" fillId="9"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9" fillId="4" borderId="40" xfId="0" applyFont="1" applyFill="1" applyBorder="1" applyAlignment="1" applyProtection="1">
      <alignment horizontal="center" vertical="center" textRotation="90"/>
    </xf>
    <xf numFmtId="0" fontId="13" fillId="4" borderId="11" xfId="0" applyFont="1" applyFill="1" applyBorder="1" applyAlignment="1" applyProtection="1">
      <alignment horizontal="center"/>
    </xf>
    <xf numFmtId="0" fontId="13" fillId="4" borderId="41" xfId="0" applyFont="1" applyFill="1" applyBorder="1" applyAlignment="1" applyProtection="1">
      <alignment horizontal="center"/>
    </xf>
    <xf numFmtId="0" fontId="56" fillId="7" borderId="11" xfId="0" applyFont="1" applyFill="1" applyBorder="1" applyAlignment="1" applyProtection="1">
      <alignment horizontal="center" vertical="center" wrapText="1"/>
    </xf>
    <xf numFmtId="0" fontId="56" fillId="7" borderId="41" xfId="0" applyFont="1" applyFill="1" applyBorder="1" applyAlignment="1" applyProtection="1">
      <alignment horizontal="center" vertical="center" wrapText="1"/>
    </xf>
    <xf numFmtId="0" fontId="29" fillId="7" borderId="11" xfId="0" applyFont="1" applyFill="1" applyBorder="1" applyAlignment="1" applyProtection="1">
      <alignment horizontal="center" vertical="center" wrapText="1"/>
    </xf>
    <xf numFmtId="0" fontId="29" fillId="7" borderId="41" xfId="0" applyFont="1" applyFill="1" applyBorder="1" applyAlignment="1" applyProtection="1">
      <alignment horizontal="center" vertical="center" wrapText="1"/>
    </xf>
    <xf numFmtId="0" fontId="40" fillId="4" borderId="40" xfId="0" applyFont="1" applyFill="1" applyBorder="1" applyAlignment="1" applyProtection="1">
      <alignment horizontal="center" vertical="center" textRotation="90" wrapText="1"/>
    </xf>
    <xf numFmtId="0" fontId="27" fillId="28" borderId="13" xfId="0" applyFont="1" applyFill="1" applyBorder="1" applyAlignment="1" applyProtection="1">
      <alignment horizontal="center" vertical="center"/>
    </xf>
    <xf numFmtId="0" fontId="27" fillId="28" borderId="14" xfId="0" applyFont="1" applyFill="1" applyBorder="1" applyAlignment="1" applyProtection="1">
      <alignment horizontal="center" vertical="center"/>
    </xf>
    <xf numFmtId="0" fontId="27" fillId="28"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7" borderId="13" xfId="0" applyFont="1" applyFill="1" applyBorder="1" applyAlignment="1" applyProtection="1">
      <alignment horizontal="center" vertical="center"/>
    </xf>
    <xf numFmtId="0" fontId="26" fillId="7" borderId="14" xfId="0" applyFont="1" applyFill="1" applyBorder="1" applyAlignment="1" applyProtection="1">
      <alignment horizontal="center" vertical="center"/>
    </xf>
    <xf numFmtId="0" fontId="26" fillId="7" borderId="45" xfId="0" applyFont="1" applyFill="1" applyBorder="1" applyAlignment="1" applyProtection="1">
      <alignment horizontal="center" vertical="center"/>
    </xf>
    <xf numFmtId="0" fontId="8" fillId="4" borderId="11" xfId="0" applyFont="1" applyFill="1" applyBorder="1" applyAlignment="1" applyProtection="1">
      <alignment horizontal="center" vertical="center" textRotation="90"/>
    </xf>
    <xf numFmtId="0" fontId="21" fillId="4" borderId="0" xfId="0" applyFont="1" applyFill="1" applyAlignment="1" applyProtection="1">
      <alignment horizontal="center"/>
    </xf>
    <xf numFmtId="0" fontId="8" fillId="4" borderId="9"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22" fillId="3" borderId="10"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xf>
    <xf numFmtId="0" fontId="8" fillId="4" borderId="46" xfId="0" applyFont="1" applyFill="1" applyBorder="1" applyAlignment="1" applyProtection="1">
      <alignment horizontal="center" vertical="center" textRotation="90"/>
    </xf>
    <xf numFmtId="0" fontId="8" fillId="4" borderId="48" xfId="0" applyFont="1" applyFill="1" applyBorder="1" applyAlignment="1" applyProtection="1">
      <alignment horizontal="center" vertical="center" textRotation="90"/>
    </xf>
    <xf numFmtId="0" fontId="8" fillId="4" borderId="49" xfId="0" applyFont="1" applyFill="1" applyBorder="1" applyAlignment="1" applyProtection="1">
      <alignment horizontal="center" vertical="center" textRotation="90"/>
    </xf>
    <xf numFmtId="0" fontId="8" fillId="4" borderId="50" xfId="0" applyFont="1" applyFill="1" applyBorder="1" applyAlignment="1" applyProtection="1">
      <alignment horizontal="center" vertical="center" textRotation="90"/>
    </xf>
    <xf numFmtId="0" fontId="8" fillId="4" borderId="40"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46" fillId="4" borderId="10" xfId="0" applyFont="1" applyFill="1" applyBorder="1" applyAlignment="1" applyProtection="1">
      <alignment horizontal="center" vertical="center"/>
    </xf>
    <xf numFmtId="0" fontId="44" fillId="4" borderId="10" xfId="0" applyFont="1" applyFill="1" applyBorder="1" applyAlignment="1" applyProtection="1">
      <alignment horizontal="center" vertical="center" wrapText="1"/>
    </xf>
    <xf numFmtId="0" fontId="8" fillId="4" borderId="44" xfId="0" applyFont="1" applyFill="1" applyBorder="1" applyAlignment="1" applyProtection="1">
      <alignment horizontal="center" vertical="center" textRotation="90" wrapText="1"/>
    </xf>
    <xf numFmtId="0" fontId="50" fillId="0" borderId="75" xfId="0" applyFont="1" applyBorder="1" applyAlignment="1" applyProtection="1">
      <alignment horizontal="left" vertical="top" wrapText="1"/>
    </xf>
    <xf numFmtId="0" fontId="50" fillId="0" borderId="76" xfId="0" applyFont="1" applyBorder="1" applyAlignment="1" applyProtection="1">
      <alignment horizontal="left" vertical="top" wrapText="1"/>
    </xf>
    <xf numFmtId="0" fontId="50" fillId="0" borderId="77" xfId="0" applyFont="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36" fillId="0" borderId="0" xfId="0" applyFont="1" applyAlignment="1" applyProtection="1">
      <alignment horizontal="left" vertical="center" wrapText="1"/>
    </xf>
    <xf numFmtId="0" fontId="9" fillId="24" borderId="71" xfId="0" applyFont="1" applyFill="1" applyBorder="1" applyAlignment="1" applyProtection="1">
      <alignment horizontal="center" vertical="center" wrapText="1"/>
    </xf>
    <xf numFmtId="0" fontId="18" fillId="24" borderId="13" xfId="0" applyFont="1" applyFill="1" applyBorder="1" applyAlignment="1" applyProtection="1">
      <alignment horizontal="center" vertical="center" wrapText="1"/>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8" fillId="10" borderId="21" xfId="0" applyFont="1" applyFill="1" applyBorder="1" applyAlignment="1" applyProtection="1">
      <alignment horizontal="center" vertical="center" wrapText="1"/>
    </xf>
    <xf numFmtId="0" fontId="18" fillId="10" borderId="22" xfId="0" applyFont="1" applyFill="1" applyBorder="1" applyAlignment="1" applyProtection="1">
      <alignment horizontal="center" vertical="center" wrapText="1"/>
    </xf>
    <xf numFmtId="0" fontId="18" fillId="10" borderId="23" xfId="0" applyFont="1" applyFill="1" applyBorder="1" applyAlignment="1" applyProtection="1">
      <alignment horizontal="center" vertical="center" wrapText="1"/>
    </xf>
    <xf numFmtId="0" fontId="18" fillId="22" borderId="21" xfId="0" applyFont="1" applyFill="1" applyBorder="1" applyAlignment="1" applyProtection="1">
      <alignment horizontal="center" vertical="center" wrapText="1"/>
    </xf>
    <xf numFmtId="0" fontId="18" fillId="22" borderId="22" xfId="0" applyFont="1" applyFill="1" applyBorder="1" applyAlignment="1" applyProtection="1">
      <alignment horizontal="center" vertical="center" wrapText="1"/>
    </xf>
    <xf numFmtId="0" fontId="18" fillId="22"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15" borderId="21" xfId="0" applyFont="1" applyFill="1" applyBorder="1" applyAlignment="1" applyProtection="1">
      <alignment horizontal="center" vertical="center" wrapText="1"/>
    </xf>
    <xf numFmtId="0" fontId="18" fillId="15" borderId="22" xfId="0" applyFont="1" applyFill="1" applyBorder="1" applyAlignment="1" applyProtection="1">
      <alignment horizontal="center" vertical="center" wrapText="1"/>
    </xf>
    <xf numFmtId="0" fontId="18" fillId="15" borderId="42" xfId="0" applyFont="1" applyFill="1" applyBorder="1" applyAlignment="1" applyProtection="1">
      <alignment horizontal="center" vertical="center"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6" fillId="0" borderId="78" xfId="0" applyFont="1" applyBorder="1" applyAlignment="1" applyProtection="1">
      <alignment horizontal="left" vertical="center" wrapText="1"/>
    </xf>
    <xf numFmtId="0" fontId="36" fillId="0" borderId="79" xfId="0" applyFont="1" applyBorder="1" applyAlignment="1" applyProtection="1">
      <alignment horizontal="left" vertical="center" wrapText="1"/>
    </xf>
    <xf numFmtId="0" fontId="36" fillId="0" borderId="80" xfId="0" applyFont="1" applyBorder="1" applyAlignment="1" applyProtection="1">
      <alignment horizontal="left" vertical="center" wrapText="1"/>
    </xf>
    <xf numFmtId="0" fontId="36" fillId="0" borderId="13"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36" fillId="0" borderId="15" xfId="0" applyFont="1" applyBorder="1" applyAlignment="1" applyProtection="1">
      <alignment horizontal="left" vertical="center" wrapText="1"/>
    </xf>
    <xf numFmtId="0" fontId="36" fillId="29" borderId="13" xfId="0" applyFont="1" applyFill="1" applyBorder="1" applyAlignment="1" applyProtection="1">
      <alignment horizontal="left" vertical="top" wrapText="1"/>
    </xf>
    <xf numFmtId="0" fontId="36" fillId="29" borderId="14" xfId="0" applyFont="1" applyFill="1" applyBorder="1" applyAlignment="1" applyProtection="1">
      <alignment horizontal="left" vertical="top" wrapText="1"/>
    </xf>
    <xf numFmtId="0" fontId="36" fillId="29" borderId="72" xfId="0" applyFont="1" applyFill="1" applyBorder="1" applyAlignment="1" applyProtection="1">
      <alignment horizontal="left" vertical="top" wrapText="1"/>
    </xf>
    <xf numFmtId="0" fontId="51" fillId="3" borderId="10"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cellXfs>
  <cellStyles count="4">
    <cellStyle name="Hiperłącze" xfId="1" builtinId="8" customBuiltin="1"/>
    <cellStyle name="Kurs" xfId="3" xr:uid="{F440273B-9FFD-44C2-AC1E-0A468ED0D544}"/>
    <cellStyle name="Modul" xfId="2" xr:uid="{89D41BDD-CB16-4206-AF64-1ECB7A4F15C7}"/>
    <cellStyle name="Normalny" xfId="0" builtinId="0"/>
  </cellStyles>
  <dxfs count="0"/>
  <tableStyles count="0" defaultTableStyle="TableStyleMedium2" defaultPivotStyle="PivotStyleLight16"/>
  <colors>
    <mruColors>
      <color rgb="FF203764"/>
      <color rgb="FFC6E0B4"/>
      <color rgb="FFF2F2F2"/>
      <color rgb="FFD5D5FF"/>
      <color rgb="FFFFFF8F"/>
      <color rgb="FFF9D3B9"/>
      <color rgb="FFE6FD91"/>
      <color rgb="FFCCFFCC"/>
      <color rgb="FFA9D08E"/>
      <color rgb="FFFFD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28575</xdr:colOff>
      <xdr:row>0</xdr:row>
      <xdr:rowOff>0</xdr:rowOff>
    </xdr:from>
    <xdr:to>
      <xdr:col>9</xdr:col>
      <xdr:colOff>203308</xdr:colOff>
      <xdr:row>4</xdr:row>
      <xdr:rowOff>63484</xdr:rowOff>
    </xdr:to>
    <xdr:pic>
      <xdr:nvPicPr>
        <xdr:cNvPr id="2" name="Obraz 1">
          <a:extLst>
            <a:ext uri="{FF2B5EF4-FFF2-40B4-BE49-F238E27FC236}">
              <a16:creationId xmlns:a16="http://schemas.microsoft.com/office/drawing/2014/main" id="{88B45D1E-C277-4687-BE11-708E8892A9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34225" y="0"/>
          <a:ext cx="419428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A5E93D70-328A-44A1-855A-A803DACC0A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FE76C899-3199-41E4-B0D2-DFEAA05AEE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B2DB3394-8DBB-419C-8704-0022841FAB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3" name="Obraz 2">
          <a:extLst>
            <a:ext uri="{FF2B5EF4-FFF2-40B4-BE49-F238E27FC236}">
              <a16:creationId xmlns:a16="http://schemas.microsoft.com/office/drawing/2014/main" id="{2A59A216-1F2D-4ED3-A992-4297726303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1B4B99F0-39BD-4831-BCC3-796BB1A390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7AAC3D46-4399-4431-9114-7C5DB5588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AB0349FB-F4AA-4E1B-98FD-9F4C0F8852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FFCC7AEA-041E-4D37-B6DC-A09BF48BE8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3E291E42-79C2-40DF-BF2A-9DC8ACC203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D097072D-3C4B-4BAD-ADCB-31CE4D2FD0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82909</xdr:colOff>
      <xdr:row>2</xdr:row>
      <xdr:rowOff>348791</xdr:rowOff>
    </xdr:to>
    <xdr:pic>
      <xdr:nvPicPr>
        <xdr:cNvPr id="2" name="Obraz 1">
          <a:extLst>
            <a:ext uri="{FF2B5EF4-FFF2-40B4-BE49-F238E27FC236}">
              <a16:creationId xmlns:a16="http://schemas.microsoft.com/office/drawing/2014/main" id="{E6FC47A6-57DA-4E30-BDA2-F9EB750962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91357" y="0"/>
          <a:ext cx="2967623" cy="81143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A6BD3718-06AE-4EE1-88B7-31C97551AA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3" name="Obraz 2">
          <a:extLst>
            <a:ext uri="{FF2B5EF4-FFF2-40B4-BE49-F238E27FC236}">
              <a16:creationId xmlns:a16="http://schemas.microsoft.com/office/drawing/2014/main" id="{BBD1A406-316C-47D3-93A7-E824FF09DF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EB69044C-1026-44E1-AA2B-A0DBC5B172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6D16D4A0-50DF-4461-BE9F-465CAEDAFD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204F0258-9E0A-4AA2-822E-67D98BAC1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3" name="Obraz 2">
          <a:extLst>
            <a:ext uri="{FF2B5EF4-FFF2-40B4-BE49-F238E27FC236}">
              <a16:creationId xmlns:a16="http://schemas.microsoft.com/office/drawing/2014/main" id="{F64AA297-FD2C-4770-B644-165F1898AD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96A4C3FE-D267-45BF-9592-A1E37B5EE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291082FA-6511-4F3E-B6D8-3670C7AB17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B7B84A32-D9E9-43CF-B731-10F4FB3FC5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A02D1BAA-D750-4838-A730-F35BDED6A5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71445B72-0727-41DB-9014-D98F95995B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E352C570-3F3B-4B5F-8A7B-794B71486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4224BE03-1C19-4430-8DBE-65562E0D23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08058634-365D-4C6B-91C6-A9FDFBA9E0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28268</xdr:colOff>
      <xdr:row>3</xdr:row>
      <xdr:rowOff>101671</xdr:rowOff>
    </xdr:to>
    <xdr:pic>
      <xdr:nvPicPr>
        <xdr:cNvPr id="2" name="Obraz 1">
          <a:extLst>
            <a:ext uri="{FF2B5EF4-FFF2-40B4-BE49-F238E27FC236}">
              <a16:creationId xmlns:a16="http://schemas.microsoft.com/office/drawing/2014/main" id="{06105600-58C5-4A8E-9FE7-AC61D20C9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94855" y="0"/>
          <a:ext cx="2387366" cy="66652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29929</xdr:colOff>
      <xdr:row>3</xdr:row>
      <xdr:rowOff>95026</xdr:rowOff>
    </xdr:to>
    <xdr:pic>
      <xdr:nvPicPr>
        <xdr:cNvPr id="2" name="Obraz 1">
          <a:extLst>
            <a:ext uri="{FF2B5EF4-FFF2-40B4-BE49-F238E27FC236}">
              <a16:creationId xmlns:a16="http://schemas.microsoft.com/office/drawing/2014/main" id="{3530C48F-F44F-4490-9027-69240D7542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9594" y="0"/>
          <a:ext cx="2387366" cy="66652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7061841A-D90F-4C7A-A840-AFC6C2B4A5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416CECDB-C515-4C8F-871B-6BDE335697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A63983B3-DC1E-4A03-BCA8-4C4E8EBEF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5EF5ADF7-C811-420A-8343-648683826A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9D43EDAE-96F9-4434-A070-E8C8D26C9C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40134</xdr:colOff>
      <xdr:row>3</xdr:row>
      <xdr:rowOff>88222</xdr:rowOff>
    </xdr:to>
    <xdr:pic>
      <xdr:nvPicPr>
        <xdr:cNvPr id="2" name="Obraz 1">
          <a:extLst>
            <a:ext uri="{FF2B5EF4-FFF2-40B4-BE49-F238E27FC236}">
              <a16:creationId xmlns:a16="http://schemas.microsoft.com/office/drawing/2014/main" id="{B33F3A90-ACF1-4AFF-B9A8-679754BCFB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5625" y="0"/>
          <a:ext cx="2387366" cy="66652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2402F040-5ED5-4AAF-A607-F77DABB57E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95057A91-9B72-4A69-BCF7-49877F371E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1C3D6052-7970-409B-AD2A-6347BFF8AA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F06DA2F1-F944-4ABA-8BE5-A65E836DC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4F578C2C-BF62-4326-990C-22A78A0C0D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52579</xdr:colOff>
      <xdr:row>3</xdr:row>
      <xdr:rowOff>97349</xdr:rowOff>
    </xdr:to>
    <xdr:pic>
      <xdr:nvPicPr>
        <xdr:cNvPr id="2" name="Obraz 1">
          <a:extLst>
            <a:ext uri="{FF2B5EF4-FFF2-40B4-BE49-F238E27FC236}">
              <a16:creationId xmlns:a16="http://schemas.microsoft.com/office/drawing/2014/main" id="{125BA152-83CF-497F-BF77-FF71F09655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7561" y="0"/>
          <a:ext cx="2387366" cy="66652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892A4E24-2923-43D1-A764-80D71BC050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6E00530A-18D2-4DA3-B058-4DE8626495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E2C3800A-3A11-4A44-9BDB-4D89B7058C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C07C9AE8-03E7-4C50-9394-7816F207BD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28268</xdr:colOff>
      <xdr:row>3</xdr:row>
      <xdr:rowOff>101671</xdr:rowOff>
    </xdr:to>
    <xdr:pic>
      <xdr:nvPicPr>
        <xdr:cNvPr id="2" name="Obraz 1">
          <a:extLst>
            <a:ext uri="{FF2B5EF4-FFF2-40B4-BE49-F238E27FC236}">
              <a16:creationId xmlns:a16="http://schemas.microsoft.com/office/drawing/2014/main" id="{6C58AAF6-6AE9-403B-A966-1EED22FF0A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94855" y="0"/>
          <a:ext cx="2387366" cy="66652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85498154-865D-46EC-80D3-56F8E396C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C3CB33E4-DAAD-44BE-8E65-5C8401E0C5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4925CCEF-E525-4E18-A5A8-374D0D10B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40134</xdr:colOff>
      <xdr:row>3</xdr:row>
      <xdr:rowOff>88222</xdr:rowOff>
    </xdr:to>
    <xdr:pic>
      <xdr:nvPicPr>
        <xdr:cNvPr id="2" name="Obraz 1">
          <a:extLst>
            <a:ext uri="{FF2B5EF4-FFF2-40B4-BE49-F238E27FC236}">
              <a16:creationId xmlns:a16="http://schemas.microsoft.com/office/drawing/2014/main" id="{1D3B5370-8C17-47D6-BC15-CE26C3A7D6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85625" y="0"/>
          <a:ext cx="2387366" cy="66652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EBEDB2C3-B9D7-40AA-8BC9-7E271969A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24DA6E14-989B-4DD6-935B-D07FA963F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520393AA-2DA9-4C3E-A923-A1E897DA45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14E53E9E-B4EE-4264-93D9-A93BBC1C92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82619B94-2ABC-488D-BFAF-43C782C91A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2" name="Obraz 1">
          <a:extLst>
            <a:ext uri="{FF2B5EF4-FFF2-40B4-BE49-F238E27FC236}">
              <a16:creationId xmlns:a16="http://schemas.microsoft.com/office/drawing/2014/main" id="{C5A6998B-7761-41D0-BF3E-77982EE8B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014158C0-306B-455C-AFF5-DCA328E59F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5C417D3A-B75E-4554-94DA-5B20CB0A0E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DDAC2DEE-284D-4CAD-9734-87B45FF4E3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98917</xdr:colOff>
      <xdr:row>2</xdr:row>
      <xdr:rowOff>351993</xdr:rowOff>
    </xdr:to>
    <xdr:pic>
      <xdr:nvPicPr>
        <xdr:cNvPr id="3" name="Obraz 2">
          <a:extLst>
            <a:ext uri="{FF2B5EF4-FFF2-40B4-BE49-F238E27FC236}">
              <a16:creationId xmlns:a16="http://schemas.microsoft.com/office/drawing/2014/main" id="{E6DA3261-9BF1-4391-A5F7-0965576122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7623" cy="8114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34131</xdr:colOff>
      <xdr:row>3</xdr:row>
      <xdr:rowOff>95026</xdr:rowOff>
    </xdr:to>
    <xdr:pic>
      <xdr:nvPicPr>
        <xdr:cNvPr id="2" name="Obraz 1">
          <a:extLst>
            <a:ext uri="{FF2B5EF4-FFF2-40B4-BE49-F238E27FC236}">
              <a16:creationId xmlns:a16="http://schemas.microsoft.com/office/drawing/2014/main" id="{FB994318-0A01-436D-8839-7301DF780C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12706" y="0"/>
          <a:ext cx="2387366" cy="66652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ZARZ&#260;DZANIE-1_Kurs-3-1_2019-20.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ZARZ&#260;DZANIE-1_Kurs-3-4_2019-20.pdf" TargetMode="External"/><Relationship Id="rId1" Type="http://schemas.openxmlformats.org/officeDocument/2006/relationships/hyperlink" Target="https://www.zpsb.pl/wp-content/uploads/2019/09/ZARZ&#260;DZANIE-1_Kurs-3-2_2019-20.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ZARZ&#260;DZANIE-1_Kurs-3-3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ZARZ&#260;DZANIE-1_Kurs-4-1_2019-20.pdf" TargetMode="External"/><Relationship Id="rId1" Type="http://schemas.openxmlformats.org/officeDocument/2006/relationships/hyperlink" Target="https://www.zpsb.pl/wp-content/uploads/2019/09/ZARZ&#260;DZANIE-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ZARZ&#260;DZANIE-1_Kurs-1-1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ZARZ&#260;DZANIE-1_Kurs-1-5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ZARZ&#260;DZANIE-1_Kurs-1-2_2019-20.pdf" TargetMode="External"/><Relationship Id="rId4" Type="http://schemas.openxmlformats.org/officeDocument/2006/relationships/hyperlink" Target="https://www.zpsb.pl/wp-content/uploads/2019/09/ZARZ&#260;DZANIE-1_Kurs-1-3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ZARZ&#260;DZANIE-1_Kurs-5-3_2019-20.pdf" TargetMode="External"/><Relationship Id="rId2" Type="http://schemas.openxmlformats.org/officeDocument/2006/relationships/hyperlink" Target="https://www.zpsb.pl/wp-content/uploads/2019/09/ZARZ&#260;DZANIE-1_Kurs-5-1_2019-20.pdf" TargetMode="External"/><Relationship Id="rId1" Type="http://schemas.openxmlformats.org/officeDocument/2006/relationships/hyperlink" Target="https://www.zpsb.pl/wp-content/uploads/2019/09/ZARZ&#260;DZANIE-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10/ZARZ&#260;DZANIE-1_Kurs-6-3_2019-20.pdf" TargetMode="External"/><Relationship Id="rId2" Type="http://schemas.openxmlformats.org/officeDocument/2006/relationships/hyperlink" Target="https://www.zpsb.pl/wp-content/uploads/2019/10/ZARZ&#260;DZANIE-1_Kurs-6-1_2019-20.pdf" TargetMode="External"/><Relationship Id="rId1" Type="http://schemas.openxmlformats.org/officeDocument/2006/relationships/hyperlink" Target="https://www.zpsb.pl/wp-content/uploads/2019/10/ZARZ&#260;DZANIE-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10/ZARZ&#260;DZANIE-1_Kurs-7-2_2019-20.pdf" TargetMode="External"/><Relationship Id="rId1" Type="http://schemas.openxmlformats.org/officeDocument/2006/relationships/hyperlink" Target="https://www.zpsb.pl/wp-content/uploads/2019/10/ZARZ&#260;DZANIE-1_Kurs-7-1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10/ZARZ&#260;DZANIE-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10/ZARZ&#260;DZANIE-1_Kurs-8-4_2019-20.pdf" TargetMode="External"/><Relationship Id="rId1" Type="http://schemas.openxmlformats.org/officeDocument/2006/relationships/hyperlink" Target="https://www.zpsb.pl/wp-content/uploads/2019/10/ZARZ&#260;DZANIE-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10/ZARZ&#260;DZANIE-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10/ZARZ&#260;DZANIE-1_Kurs-9-1_ZP_2019-20.pdf" TargetMode="External"/><Relationship Id="rId1" Type="http://schemas.openxmlformats.org/officeDocument/2006/relationships/hyperlink" Target="https://www.zpsb.pl/wp-content/uploads/2019/10/ZARZ&#260;DZANIE-1_Kurs-9-2_ZP_2019-20.pdf"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10/ZARZ&#260;DZANIE-1_Kurs-10-3_2019-20.pdf" TargetMode="External"/><Relationship Id="rId2" Type="http://schemas.openxmlformats.org/officeDocument/2006/relationships/hyperlink" Target="https://www.zpsb.pl/wp-content/uploads/2019/10/ZARZ&#260;DZANIE-1_Kurs-10-1_2019-20.pdf" TargetMode="External"/><Relationship Id="rId1" Type="http://schemas.openxmlformats.org/officeDocument/2006/relationships/hyperlink" Target="https://www.zpsb.pl/wp-content/uploads/2019/10/ZARZ&#260;DZANIE-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10/ZARZ&#260;DZANIE-1_Kurs-11-3_ZP_2019-20.pdf" TargetMode="External"/><Relationship Id="rId2" Type="http://schemas.openxmlformats.org/officeDocument/2006/relationships/hyperlink" Target="https://www.zpsb.pl/wp-content/uploads/2019/10/ZARZ&#260;DZANIE-1_Kurs-11-1_ZP_2019-20.pdf" TargetMode="External"/><Relationship Id="rId1" Type="http://schemas.openxmlformats.org/officeDocument/2006/relationships/hyperlink" Target="https://www.zpsb.pl/wp-content/uploads/2019/10/ZARZ&#260;DZANIE-1_Kurs-11-2_ZP_2019-20.pdf"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10/ZARZ&#260;DZANIE-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10/ZARZ&#260;DZANIE-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10/ZARZ&#260;DZANIE-1_Kurs-14-3_ZP_2019-20.pdf" TargetMode="External"/><Relationship Id="rId2" Type="http://schemas.openxmlformats.org/officeDocument/2006/relationships/hyperlink" Target="https://www.zpsb.pl/wp-content/uploads/2019/10/ZARZ&#260;DZANIE-1_Kurs-14-1_ZP_2019-20.pdf" TargetMode="External"/><Relationship Id="rId1" Type="http://schemas.openxmlformats.org/officeDocument/2006/relationships/hyperlink" Target="https://www.zpsb.pl/wp-content/uploads/2019/10/ZARZ&#260;DZANIE-1_Kurs-14-2_ZP_2019-20.pdf"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zpsb.pl/wp-content/uploads/2019/09/EKONOMIA-1_Kurs-1-1_2019-20.pdf" TargetMode="External"/><Relationship Id="rId1" Type="http://schemas.openxmlformats.org/officeDocument/2006/relationships/hyperlink" Target="https://www.zpsb.pl/wp-content/uploads/2019/09/EKONOMIA-1_Kurs-1-2_2019-20.pdf" TargetMode="External"/><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10/ZARZ&#260;DZANIE-1_Kurs-16-1_ZP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ZARZ&#260;DZANIE-1_Kurs-2-1_2019-20.pdf" TargetMode="External"/><Relationship Id="rId7" Type="http://schemas.openxmlformats.org/officeDocument/2006/relationships/vmlDrawing" Target="../drawings/vmlDrawing8.vml"/><Relationship Id="rId2" Type="http://schemas.openxmlformats.org/officeDocument/2006/relationships/hyperlink" Target="https://www.zpsb.pl/wp-content/uploads/2019/09/ZARZ&#260;DZANIE-1_Kurs-2-4_2019-20.pdf" TargetMode="External"/><Relationship Id="rId1" Type="http://schemas.openxmlformats.org/officeDocument/2006/relationships/hyperlink" Target="https://www.zpsb.pl/wp-content/uploads/2019/09/ZARZ&#260;DZANIE-1_Kurs-2-2_2019-20.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ZARZ&#260;DZANIE-1_Kurs-2-3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19/09/Efekty-uczenia-si&#281;_Zarz&#261;dzanie1_2019-2020.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D5D5FF"/>
    <pageSetUpPr fitToPage="1"/>
  </sheetPr>
  <dimension ref="A1:I78"/>
  <sheetViews>
    <sheetView showGridLines="0" showZeros="0" tabSelected="1" zoomScaleNormal="100" workbookViewId="0">
      <selection activeCell="L30" sqref="L30"/>
    </sheetView>
  </sheetViews>
  <sheetFormatPr defaultColWidth="8.7109375" defaultRowHeight="15" x14ac:dyDescent="0.25"/>
  <cols>
    <col min="1" max="1" width="21.42578125" style="2" customWidth="1"/>
    <col min="2" max="2" width="14" style="2" customWidth="1"/>
    <col min="3" max="3" width="62.42578125" style="2" customWidth="1"/>
    <col min="4" max="4" width="8.7109375" style="47"/>
    <col min="5" max="5" width="13.7109375" style="2" customWidth="1"/>
    <col min="6" max="6" width="17" style="2" customWidth="1"/>
    <col min="7" max="7" width="11.42578125" style="2" customWidth="1"/>
    <col min="8" max="8" width="9.42578125" style="2" customWidth="1"/>
    <col min="9" max="11" width="8.7109375" style="2"/>
    <col min="12" max="12" width="14.140625" style="2" customWidth="1"/>
    <col min="13" max="16384" width="8.7109375" style="2"/>
  </cols>
  <sheetData>
    <row r="1" spans="1:9" ht="23.25" x14ac:dyDescent="0.35">
      <c r="A1" s="45" t="s">
        <v>0</v>
      </c>
      <c r="B1" s="46"/>
    </row>
    <row r="2" spans="1:9" ht="21" x14ac:dyDescent="0.35">
      <c r="A2" s="48" t="s">
        <v>184</v>
      </c>
      <c r="B2" s="132" t="s">
        <v>882</v>
      </c>
    </row>
    <row r="3" spans="1:9" ht="21" x14ac:dyDescent="0.35">
      <c r="A3" s="48" t="s">
        <v>1</v>
      </c>
      <c r="B3" s="132" t="s">
        <v>187</v>
      </c>
    </row>
    <row r="4" spans="1:9" ht="21" x14ac:dyDescent="0.35">
      <c r="A4" s="48" t="s">
        <v>185</v>
      </c>
      <c r="B4" s="132" t="s">
        <v>186</v>
      </c>
      <c r="C4" s="133" t="s">
        <v>903</v>
      </c>
    </row>
    <row r="5" spans="1:9" ht="21" x14ac:dyDescent="0.35">
      <c r="A5" s="48" t="s">
        <v>188</v>
      </c>
      <c r="B5" s="132" t="s">
        <v>189</v>
      </c>
      <c r="C5" s="49"/>
    </row>
    <row r="6" spans="1:9" ht="10.15" customHeight="1" thickBot="1" x14ac:dyDescent="0.3">
      <c r="A6" s="50"/>
    </row>
    <row r="7" spans="1:9" ht="24" thickBot="1" x14ac:dyDescent="0.4">
      <c r="A7" s="48" t="s">
        <v>2</v>
      </c>
      <c r="B7" s="203" t="s">
        <v>756</v>
      </c>
      <c r="C7" s="204"/>
    </row>
    <row r="8" spans="1:9" ht="10.15" customHeight="1" thickBot="1" x14ac:dyDescent="0.3"/>
    <row r="9" spans="1:9" ht="39" thickBot="1" x14ac:dyDescent="0.3">
      <c r="A9" s="51" t="s">
        <v>3</v>
      </c>
      <c r="B9" s="52" t="s">
        <v>4</v>
      </c>
      <c r="C9" s="52" t="s">
        <v>5</v>
      </c>
      <c r="D9" s="52" t="s">
        <v>6</v>
      </c>
      <c r="E9" s="53" t="s">
        <v>7</v>
      </c>
      <c r="F9" s="52" t="s">
        <v>8</v>
      </c>
      <c r="G9" s="54" t="s">
        <v>9</v>
      </c>
      <c r="H9" s="54" t="s">
        <v>132</v>
      </c>
      <c r="I9" s="55" t="s">
        <v>413</v>
      </c>
    </row>
    <row r="10" spans="1:9" ht="16.5" thickBot="1" x14ac:dyDescent="0.3">
      <c r="A10" s="205" t="s">
        <v>10</v>
      </c>
      <c r="B10" s="56" t="s">
        <v>343</v>
      </c>
      <c r="C10" s="163" t="s">
        <v>11</v>
      </c>
      <c r="D10" s="56">
        <f>SUM(D11:D15)</f>
        <v>17</v>
      </c>
      <c r="E10" s="56"/>
      <c r="F10" s="58" t="s">
        <v>12</v>
      </c>
      <c r="G10" s="59">
        <f>SUM(G11:G15)</f>
        <v>68</v>
      </c>
      <c r="H10" s="59">
        <f t="shared" ref="H10:I10" si="0">SUM(H11:H15)</f>
        <v>357</v>
      </c>
      <c r="I10" s="59">
        <f t="shared" si="0"/>
        <v>425</v>
      </c>
    </row>
    <row r="11" spans="1:9" ht="16.5" thickBot="1" x14ac:dyDescent="0.3">
      <c r="A11" s="205"/>
      <c r="B11" s="60" t="s">
        <v>13</v>
      </c>
      <c r="C11" s="164" t="s">
        <v>14</v>
      </c>
      <c r="D11" s="61">
        <v>8</v>
      </c>
      <c r="E11" s="61" t="s">
        <v>15</v>
      </c>
      <c r="F11" s="62"/>
      <c r="G11" s="35">
        <v>24</v>
      </c>
      <c r="H11" s="35">
        <f t="shared" ref="H11:H67" si="1">I11-G11</f>
        <v>176</v>
      </c>
      <c r="I11" s="35">
        <f>D11*25</f>
        <v>200</v>
      </c>
    </row>
    <row r="12" spans="1:9" ht="16.5" thickBot="1" x14ac:dyDescent="0.3">
      <c r="A12" s="205"/>
      <c r="B12" s="60" t="s">
        <v>16</v>
      </c>
      <c r="C12" s="164" t="s">
        <v>17</v>
      </c>
      <c r="D12" s="63">
        <v>1</v>
      </c>
      <c r="E12" s="63" t="s">
        <v>15</v>
      </c>
      <c r="F12" s="64"/>
      <c r="G12" s="36">
        <v>6</v>
      </c>
      <c r="H12" s="36">
        <f t="shared" si="1"/>
        <v>19</v>
      </c>
      <c r="I12" s="35">
        <f t="shared" ref="I12:I67" si="2">D12*25</f>
        <v>25</v>
      </c>
    </row>
    <row r="13" spans="1:9" ht="16.5" thickBot="1" x14ac:dyDescent="0.3">
      <c r="A13" s="205"/>
      <c r="B13" s="60" t="s">
        <v>18</v>
      </c>
      <c r="C13" s="164" t="s">
        <v>904</v>
      </c>
      <c r="D13" s="63">
        <v>2</v>
      </c>
      <c r="E13" s="63" t="s">
        <v>880</v>
      </c>
      <c r="F13" s="64"/>
      <c r="G13" s="36">
        <v>12</v>
      </c>
      <c r="H13" s="36">
        <f t="shared" si="1"/>
        <v>38</v>
      </c>
      <c r="I13" s="35">
        <f t="shared" si="2"/>
        <v>50</v>
      </c>
    </row>
    <row r="14" spans="1:9" ht="16.5" thickBot="1" x14ac:dyDescent="0.3">
      <c r="A14" s="205"/>
      <c r="B14" s="60" t="s">
        <v>182</v>
      </c>
      <c r="C14" s="164" t="s">
        <v>19</v>
      </c>
      <c r="D14" s="63">
        <v>2</v>
      </c>
      <c r="E14" s="63" t="s">
        <v>15</v>
      </c>
      <c r="F14" s="64"/>
      <c r="G14" s="36">
        <v>12</v>
      </c>
      <c r="H14" s="36">
        <f t="shared" si="1"/>
        <v>38</v>
      </c>
      <c r="I14" s="35">
        <f t="shared" si="2"/>
        <v>50</v>
      </c>
    </row>
    <row r="15" spans="1:9" ht="16.5" thickBot="1" x14ac:dyDescent="0.3">
      <c r="A15" s="205"/>
      <c r="B15" s="60" t="s">
        <v>181</v>
      </c>
      <c r="C15" s="164" t="s">
        <v>20</v>
      </c>
      <c r="D15" s="63">
        <v>4</v>
      </c>
      <c r="E15" s="66" t="s">
        <v>21</v>
      </c>
      <c r="F15" s="64"/>
      <c r="G15" s="35">
        <v>14</v>
      </c>
      <c r="H15" s="35">
        <f t="shared" si="1"/>
        <v>86</v>
      </c>
      <c r="I15" s="35">
        <f t="shared" si="2"/>
        <v>100</v>
      </c>
    </row>
    <row r="16" spans="1:9" ht="32.25" thickBot="1" x14ac:dyDescent="0.3">
      <c r="A16" s="205"/>
      <c r="B16" s="67" t="s">
        <v>344</v>
      </c>
      <c r="C16" s="163" t="s">
        <v>22</v>
      </c>
      <c r="D16" s="67">
        <f>SUM(D17:D20)</f>
        <v>12</v>
      </c>
      <c r="E16" s="67"/>
      <c r="F16" s="68" t="s">
        <v>23</v>
      </c>
      <c r="G16" s="69">
        <f>SUM(G17:G20)</f>
        <v>88</v>
      </c>
      <c r="H16" s="69">
        <f t="shared" ref="H16:I16" si="3">SUM(H17:H20)</f>
        <v>212</v>
      </c>
      <c r="I16" s="69">
        <f t="shared" si="3"/>
        <v>300</v>
      </c>
    </row>
    <row r="17" spans="1:9" ht="16.5" thickBot="1" x14ac:dyDescent="0.3">
      <c r="A17" s="205"/>
      <c r="B17" s="60" t="s">
        <v>24</v>
      </c>
      <c r="C17" s="164" t="s">
        <v>25</v>
      </c>
      <c r="D17" s="63">
        <v>4</v>
      </c>
      <c r="E17" s="63" t="s">
        <v>21</v>
      </c>
      <c r="F17" s="64"/>
      <c r="G17" s="36">
        <v>30</v>
      </c>
      <c r="H17" s="36">
        <f t="shared" si="1"/>
        <v>70</v>
      </c>
      <c r="I17" s="36">
        <f t="shared" si="2"/>
        <v>100</v>
      </c>
    </row>
    <row r="18" spans="1:9" ht="16.5" thickBot="1" x14ac:dyDescent="0.3">
      <c r="A18" s="205"/>
      <c r="B18" s="60" t="s">
        <v>26</v>
      </c>
      <c r="C18" s="164" t="s">
        <v>27</v>
      </c>
      <c r="D18" s="63">
        <v>3</v>
      </c>
      <c r="E18" s="70" t="s">
        <v>15</v>
      </c>
      <c r="F18" s="64"/>
      <c r="G18" s="36">
        <v>24</v>
      </c>
      <c r="H18" s="36">
        <f t="shared" si="1"/>
        <v>51</v>
      </c>
      <c r="I18" s="36">
        <f t="shared" si="2"/>
        <v>75</v>
      </c>
    </row>
    <row r="19" spans="1:9" ht="16.5" thickBot="1" x14ac:dyDescent="0.3">
      <c r="A19" s="205"/>
      <c r="B19" s="60" t="s">
        <v>28</v>
      </c>
      <c r="C19" s="164" t="s">
        <v>883</v>
      </c>
      <c r="D19" s="63">
        <v>3</v>
      </c>
      <c r="E19" s="70" t="s">
        <v>15</v>
      </c>
      <c r="F19" s="64"/>
      <c r="G19" s="36">
        <v>20</v>
      </c>
      <c r="H19" s="36">
        <f t="shared" si="1"/>
        <v>55</v>
      </c>
      <c r="I19" s="36">
        <f t="shared" si="2"/>
        <v>75</v>
      </c>
    </row>
    <row r="20" spans="1:9" ht="16.5" thickBot="1" x14ac:dyDescent="0.3">
      <c r="A20" s="205"/>
      <c r="B20" s="60" t="s">
        <v>29</v>
      </c>
      <c r="C20" s="164" t="s">
        <v>30</v>
      </c>
      <c r="D20" s="63">
        <v>2</v>
      </c>
      <c r="E20" s="70" t="s">
        <v>15</v>
      </c>
      <c r="F20" s="64"/>
      <c r="G20" s="36">
        <v>14</v>
      </c>
      <c r="H20" s="36">
        <f t="shared" si="1"/>
        <v>36</v>
      </c>
      <c r="I20" s="36">
        <f t="shared" si="2"/>
        <v>50</v>
      </c>
    </row>
    <row r="21" spans="1:9" ht="16.5" thickBot="1" x14ac:dyDescent="0.3">
      <c r="A21" s="205"/>
      <c r="B21" s="57"/>
      <c r="C21" s="57"/>
      <c r="D21" s="57"/>
      <c r="E21" s="57"/>
      <c r="F21" s="57"/>
      <c r="G21" s="59">
        <f>SUM(G22:G23)</f>
        <v>6</v>
      </c>
      <c r="H21" s="57"/>
      <c r="I21" s="57"/>
    </row>
    <row r="22" spans="1:9" ht="16.5" thickBot="1" x14ac:dyDescent="0.3">
      <c r="A22" s="205"/>
      <c r="B22" s="60"/>
      <c r="C22" s="165" t="s">
        <v>31</v>
      </c>
      <c r="D22" s="63">
        <v>0</v>
      </c>
      <c r="E22" s="63" t="s">
        <v>880</v>
      </c>
      <c r="F22" s="64"/>
      <c r="G22" s="36">
        <v>2</v>
      </c>
      <c r="H22" s="36"/>
      <c r="I22" s="36"/>
    </row>
    <row r="23" spans="1:9" ht="16.5" thickBot="1" x14ac:dyDescent="0.3">
      <c r="A23" s="205"/>
      <c r="B23" s="60"/>
      <c r="C23" s="165" t="s">
        <v>32</v>
      </c>
      <c r="D23" s="63">
        <v>0</v>
      </c>
      <c r="E23" s="63" t="s">
        <v>880</v>
      </c>
      <c r="F23" s="64"/>
      <c r="G23" s="36">
        <v>4</v>
      </c>
      <c r="H23" s="36"/>
      <c r="I23" s="36"/>
    </row>
    <row r="24" spans="1:9" ht="16.5" thickBot="1" x14ac:dyDescent="0.3">
      <c r="A24" s="205"/>
      <c r="B24" s="210" t="s">
        <v>192</v>
      </c>
      <c r="C24" s="211"/>
      <c r="D24" s="71">
        <f>D16+D10</f>
        <v>29</v>
      </c>
      <c r="E24" s="72"/>
      <c r="F24" s="73"/>
      <c r="G24" s="74">
        <f>G16+G10+G21</f>
        <v>162</v>
      </c>
      <c r="H24" s="74">
        <f>H16+H10+H21</f>
        <v>569</v>
      </c>
      <c r="I24" s="74">
        <f>I16+I10+I21</f>
        <v>725</v>
      </c>
    </row>
    <row r="25" spans="1:9" ht="16.5" thickBot="1" x14ac:dyDescent="0.3">
      <c r="A25" s="206" t="s">
        <v>33</v>
      </c>
      <c r="B25" s="75" t="s">
        <v>180</v>
      </c>
      <c r="C25" s="166" t="s">
        <v>34</v>
      </c>
      <c r="D25" s="75">
        <f>SUM(D26:D29)</f>
        <v>13</v>
      </c>
      <c r="E25" s="75"/>
      <c r="F25" s="76" t="s">
        <v>35</v>
      </c>
      <c r="G25" s="77">
        <f>SUM(G26:G29)</f>
        <v>90</v>
      </c>
      <c r="H25" s="77">
        <f t="shared" ref="H25:I25" si="4">SUM(H26:H29)</f>
        <v>235</v>
      </c>
      <c r="I25" s="77">
        <f t="shared" si="4"/>
        <v>325</v>
      </c>
    </row>
    <row r="26" spans="1:9" ht="16.5" thickBot="1" x14ac:dyDescent="0.3">
      <c r="A26" s="206"/>
      <c r="B26" s="60" t="s">
        <v>36</v>
      </c>
      <c r="C26" s="164" t="s">
        <v>37</v>
      </c>
      <c r="D26" s="61">
        <v>3</v>
      </c>
      <c r="E26" s="78" t="s">
        <v>15</v>
      </c>
      <c r="F26" s="64"/>
      <c r="G26" s="35">
        <v>18</v>
      </c>
      <c r="H26" s="35">
        <f t="shared" si="1"/>
        <v>57</v>
      </c>
      <c r="I26" s="35">
        <f t="shared" si="2"/>
        <v>75</v>
      </c>
    </row>
    <row r="27" spans="1:9" ht="16.5" thickBot="1" x14ac:dyDescent="0.3">
      <c r="A27" s="206"/>
      <c r="B27" s="60" t="s">
        <v>183</v>
      </c>
      <c r="C27" s="164" t="s">
        <v>38</v>
      </c>
      <c r="D27" s="63">
        <v>4</v>
      </c>
      <c r="E27" s="70" t="s">
        <v>15</v>
      </c>
      <c r="F27" s="64"/>
      <c r="G27" s="36">
        <v>24</v>
      </c>
      <c r="H27" s="35">
        <f t="shared" si="1"/>
        <v>76</v>
      </c>
      <c r="I27" s="35">
        <f t="shared" si="2"/>
        <v>100</v>
      </c>
    </row>
    <row r="28" spans="1:9" ht="16.5" thickBot="1" x14ac:dyDescent="0.3">
      <c r="A28" s="206"/>
      <c r="B28" s="60" t="s">
        <v>39</v>
      </c>
      <c r="C28" s="164" t="s">
        <v>40</v>
      </c>
      <c r="D28" s="61">
        <v>4</v>
      </c>
      <c r="E28" s="78" t="s">
        <v>21</v>
      </c>
      <c r="F28" s="64"/>
      <c r="G28" s="35">
        <v>36</v>
      </c>
      <c r="H28" s="35">
        <f t="shared" si="1"/>
        <v>64</v>
      </c>
      <c r="I28" s="35">
        <f t="shared" si="2"/>
        <v>100</v>
      </c>
    </row>
    <row r="29" spans="1:9" ht="16.5" thickBot="1" x14ac:dyDescent="0.3">
      <c r="A29" s="206"/>
      <c r="B29" s="60" t="s">
        <v>360</v>
      </c>
      <c r="C29" s="164" t="s">
        <v>41</v>
      </c>
      <c r="D29" s="66">
        <v>2</v>
      </c>
      <c r="E29" s="78" t="s">
        <v>15</v>
      </c>
      <c r="F29" s="62"/>
      <c r="G29" s="35">
        <v>12</v>
      </c>
      <c r="H29" s="35">
        <f t="shared" si="1"/>
        <v>38</v>
      </c>
      <c r="I29" s="35">
        <f t="shared" si="2"/>
        <v>50</v>
      </c>
    </row>
    <row r="30" spans="1:9" ht="16.5" thickBot="1" x14ac:dyDescent="0.3">
      <c r="A30" s="206"/>
      <c r="B30" s="75" t="s">
        <v>345</v>
      </c>
      <c r="C30" s="166" t="s">
        <v>42</v>
      </c>
      <c r="D30" s="75">
        <f>SUM(D31:D32)</f>
        <v>16</v>
      </c>
      <c r="E30" s="75"/>
      <c r="F30" s="76" t="s">
        <v>43</v>
      </c>
      <c r="G30" s="77">
        <f>SUM(G31:G32)</f>
        <v>64</v>
      </c>
      <c r="H30" s="77">
        <f>SUM(H31:H32)</f>
        <v>336</v>
      </c>
      <c r="I30" s="77">
        <f>SUM(I31:I32)</f>
        <v>400</v>
      </c>
    </row>
    <row r="31" spans="1:9" ht="16.5" thickBot="1" x14ac:dyDescent="0.3">
      <c r="A31" s="206"/>
      <c r="B31" s="60" t="s">
        <v>44</v>
      </c>
      <c r="C31" s="164" t="s">
        <v>45</v>
      </c>
      <c r="D31" s="63">
        <v>8</v>
      </c>
      <c r="E31" s="70" t="s">
        <v>21</v>
      </c>
      <c r="F31" s="64"/>
      <c r="G31" s="36">
        <v>32</v>
      </c>
      <c r="H31" s="36">
        <f t="shared" si="1"/>
        <v>168</v>
      </c>
      <c r="I31" s="35">
        <f t="shared" si="2"/>
        <v>200</v>
      </c>
    </row>
    <row r="32" spans="1:9" ht="16.5" thickBot="1" x14ac:dyDescent="0.3">
      <c r="A32" s="206"/>
      <c r="B32" s="60" t="s">
        <v>46</v>
      </c>
      <c r="C32" s="164" t="s">
        <v>47</v>
      </c>
      <c r="D32" s="63">
        <v>8</v>
      </c>
      <c r="E32" s="70" t="s">
        <v>21</v>
      </c>
      <c r="F32" s="64"/>
      <c r="G32" s="36">
        <v>32</v>
      </c>
      <c r="H32" s="36">
        <f t="shared" si="1"/>
        <v>168</v>
      </c>
      <c r="I32" s="35">
        <f t="shared" si="2"/>
        <v>200</v>
      </c>
    </row>
    <row r="33" spans="1:9" ht="16.5" thickBot="1" x14ac:dyDescent="0.3">
      <c r="A33" s="206"/>
      <c r="B33" s="208" t="s">
        <v>192</v>
      </c>
      <c r="C33" s="209"/>
      <c r="D33" s="79">
        <f>D30+D25</f>
        <v>29</v>
      </c>
      <c r="E33" s="80"/>
      <c r="F33" s="81"/>
      <c r="G33" s="82">
        <f>G30+G25</f>
        <v>154</v>
      </c>
      <c r="H33" s="82">
        <f>H30+H25</f>
        <v>571</v>
      </c>
      <c r="I33" s="82">
        <f>I30+I25</f>
        <v>725</v>
      </c>
    </row>
    <row r="34" spans="1:9" ht="16.5" customHeight="1" thickBot="1" x14ac:dyDescent="0.3">
      <c r="A34" s="207" t="s">
        <v>48</v>
      </c>
      <c r="B34" s="83" t="s">
        <v>346</v>
      </c>
      <c r="C34" s="167" t="s">
        <v>49</v>
      </c>
      <c r="D34" s="83">
        <f>SUM(D35:D37)</f>
        <v>4</v>
      </c>
      <c r="E34" s="83"/>
      <c r="F34" s="84" t="s">
        <v>50</v>
      </c>
      <c r="G34" s="85">
        <f>SUM(G35:G37)</f>
        <v>34</v>
      </c>
      <c r="H34" s="85">
        <f>SUM(H35:H37)</f>
        <v>66</v>
      </c>
      <c r="I34" s="85">
        <f>SUM(I35:I37)</f>
        <v>100</v>
      </c>
    </row>
    <row r="35" spans="1:9" ht="16.5" customHeight="1" thickBot="1" x14ac:dyDescent="0.3">
      <c r="A35" s="207"/>
      <c r="B35" s="60" t="s">
        <v>361</v>
      </c>
      <c r="C35" s="164" t="s">
        <v>51</v>
      </c>
      <c r="D35" s="61">
        <v>1</v>
      </c>
      <c r="E35" s="78" t="s">
        <v>15</v>
      </c>
      <c r="F35" s="62"/>
      <c r="G35" s="35">
        <v>10</v>
      </c>
      <c r="H35" s="35">
        <f t="shared" ref="H35:H37" si="5">I35-G35</f>
        <v>15</v>
      </c>
      <c r="I35" s="35">
        <f t="shared" ref="I35:I37" si="6">D35*25</f>
        <v>25</v>
      </c>
    </row>
    <row r="36" spans="1:9" ht="16.5" customHeight="1" thickBot="1" x14ac:dyDescent="0.3">
      <c r="A36" s="207"/>
      <c r="B36" s="60" t="s">
        <v>362</v>
      </c>
      <c r="C36" s="164" t="s">
        <v>52</v>
      </c>
      <c r="D36" s="61">
        <v>1</v>
      </c>
      <c r="E36" s="78" t="s">
        <v>15</v>
      </c>
      <c r="F36" s="62"/>
      <c r="G36" s="35">
        <v>10</v>
      </c>
      <c r="H36" s="35">
        <f t="shared" si="5"/>
        <v>15</v>
      </c>
      <c r="I36" s="35">
        <f t="shared" si="6"/>
        <v>25</v>
      </c>
    </row>
    <row r="37" spans="1:9" ht="16.5" customHeight="1" thickBot="1" x14ac:dyDescent="0.3">
      <c r="A37" s="207"/>
      <c r="B37" s="60" t="s">
        <v>363</v>
      </c>
      <c r="C37" s="164" t="s">
        <v>53</v>
      </c>
      <c r="D37" s="66">
        <v>2</v>
      </c>
      <c r="E37" s="78" t="s">
        <v>15</v>
      </c>
      <c r="F37" s="62"/>
      <c r="G37" s="35">
        <v>14</v>
      </c>
      <c r="H37" s="35">
        <f t="shared" si="5"/>
        <v>36</v>
      </c>
      <c r="I37" s="35">
        <f t="shared" si="6"/>
        <v>50</v>
      </c>
    </row>
    <row r="38" spans="1:9" ht="32.25" thickBot="1" x14ac:dyDescent="0.3">
      <c r="A38" s="207"/>
      <c r="B38" s="185" t="s">
        <v>347</v>
      </c>
      <c r="C38" s="186" t="s">
        <v>54</v>
      </c>
      <c r="D38" s="185">
        <f>SUM(D39:D41)</f>
        <v>18</v>
      </c>
      <c r="E38" s="185"/>
      <c r="F38" s="187" t="s">
        <v>63</v>
      </c>
      <c r="G38" s="188">
        <f>SUM(G39:G41)</f>
        <v>94</v>
      </c>
      <c r="H38" s="188">
        <f t="shared" ref="H38:I38" si="7">SUM(H39:H41)</f>
        <v>356</v>
      </c>
      <c r="I38" s="188">
        <f t="shared" si="7"/>
        <v>450</v>
      </c>
    </row>
    <row r="39" spans="1:9" ht="16.5" customHeight="1" thickBot="1" x14ac:dyDescent="0.3">
      <c r="A39" s="207"/>
      <c r="B39" s="60" t="s">
        <v>364</v>
      </c>
      <c r="C39" s="164" t="s">
        <v>55</v>
      </c>
      <c r="D39" s="63">
        <v>7</v>
      </c>
      <c r="E39" s="70" t="s">
        <v>21</v>
      </c>
      <c r="F39" s="64"/>
      <c r="G39" s="36">
        <v>38</v>
      </c>
      <c r="H39" s="36">
        <f>I39-G39</f>
        <v>137</v>
      </c>
      <c r="I39" s="35">
        <f>D39*25</f>
        <v>175</v>
      </c>
    </row>
    <row r="40" spans="1:9" ht="16.5" customHeight="1" thickBot="1" x14ac:dyDescent="0.3">
      <c r="A40" s="207"/>
      <c r="B40" s="60" t="s">
        <v>365</v>
      </c>
      <c r="C40" s="164" t="s">
        <v>56</v>
      </c>
      <c r="D40" s="63">
        <v>7</v>
      </c>
      <c r="E40" s="70" t="s">
        <v>21</v>
      </c>
      <c r="F40" s="64"/>
      <c r="G40" s="36">
        <v>38</v>
      </c>
      <c r="H40" s="36">
        <f>I40-G40</f>
        <v>137</v>
      </c>
      <c r="I40" s="35">
        <f>D40*25</f>
        <v>175</v>
      </c>
    </row>
    <row r="41" spans="1:9" ht="16.5" customHeight="1" thickBot="1" x14ac:dyDescent="0.3">
      <c r="A41" s="207"/>
      <c r="B41" s="60" t="s">
        <v>366</v>
      </c>
      <c r="C41" s="164" t="s">
        <v>905</v>
      </c>
      <c r="D41" s="63">
        <v>4</v>
      </c>
      <c r="E41" s="70" t="s">
        <v>15</v>
      </c>
      <c r="F41" s="64"/>
      <c r="G41" s="36">
        <v>18</v>
      </c>
      <c r="H41" s="36">
        <f>I41-G41</f>
        <v>82</v>
      </c>
      <c r="I41" s="35">
        <f>D41*25</f>
        <v>100</v>
      </c>
    </row>
    <row r="42" spans="1:9" ht="16.5" customHeight="1" thickBot="1" x14ac:dyDescent="0.3">
      <c r="A42" s="207"/>
      <c r="B42" s="83" t="s">
        <v>348</v>
      </c>
      <c r="C42" s="167" t="s">
        <v>57</v>
      </c>
      <c r="D42" s="83">
        <f>SUM(D43:D44)</f>
        <v>10</v>
      </c>
      <c r="E42" s="83"/>
      <c r="F42" s="84" t="s">
        <v>58</v>
      </c>
      <c r="G42" s="85">
        <f>SUM(G43:G44)</f>
        <v>44</v>
      </c>
      <c r="H42" s="85">
        <f>SUM(H43:H44)</f>
        <v>206</v>
      </c>
      <c r="I42" s="85">
        <f>SUM(I43:I44)</f>
        <v>250</v>
      </c>
    </row>
    <row r="43" spans="1:9" ht="16.5" customHeight="1" thickBot="1" x14ac:dyDescent="0.3">
      <c r="A43" s="207"/>
      <c r="B43" s="60" t="s">
        <v>367</v>
      </c>
      <c r="C43" s="164" t="s">
        <v>59</v>
      </c>
      <c r="D43" s="63">
        <v>5</v>
      </c>
      <c r="E43" s="70" t="s">
        <v>15</v>
      </c>
      <c r="F43" s="64"/>
      <c r="G43" s="36">
        <v>24</v>
      </c>
      <c r="H43" s="36">
        <f t="shared" ref="H43:H44" si="8">I43-G43</f>
        <v>101</v>
      </c>
      <c r="I43" s="35">
        <f t="shared" ref="I43:I44" si="9">D43*25</f>
        <v>125</v>
      </c>
    </row>
    <row r="44" spans="1:9" ht="16.5" customHeight="1" thickBot="1" x14ac:dyDescent="0.3">
      <c r="A44" s="207"/>
      <c r="B44" s="60" t="s">
        <v>368</v>
      </c>
      <c r="C44" s="164" t="s">
        <v>60</v>
      </c>
      <c r="D44" s="63">
        <v>5</v>
      </c>
      <c r="E44" s="70" t="s">
        <v>15</v>
      </c>
      <c r="F44" s="64"/>
      <c r="G44" s="36">
        <v>20</v>
      </c>
      <c r="H44" s="36">
        <f t="shared" si="8"/>
        <v>105</v>
      </c>
      <c r="I44" s="35">
        <f t="shared" si="9"/>
        <v>125</v>
      </c>
    </row>
    <row r="45" spans="1:9" ht="16.5" customHeight="1" thickBot="1" x14ac:dyDescent="0.3">
      <c r="A45" s="207"/>
      <c r="B45" s="201" t="s">
        <v>192</v>
      </c>
      <c r="C45" s="202"/>
      <c r="D45" s="86">
        <f>D38+D34+D42</f>
        <v>32</v>
      </c>
      <c r="E45" s="87"/>
      <c r="F45" s="88"/>
      <c r="G45" s="89">
        <f>G38+G34+G42</f>
        <v>172</v>
      </c>
      <c r="H45" s="89">
        <f t="shared" ref="H45:I45" si="10">H38+H34+H42</f>
        <v>628</v>
      </c>
      <c r="I45" s="89">
        <f t="shared" si="10"/>
        <v>800</v>
      </c>
    </row>
    <row r="46" spans="1:9" ht="32.25" customHeight="1" thickBot="1" x14ac:dyDescent="0.3">
      <c r="A46" s="199" t="s">
        <v>61</v>
      </c>
      <c r="B46" s="90" t="s">
        <v>349</v>
      </c>
      <c r="C46" s="168" t="s">
        <v>62</v>
      </c>
      <c r="D46" s="90">
        <f>SUM(D47:D50)</f>
        <v>18</v>
      </c>
      <c r="E46" s="90"/>
      <c r="F46" s="91" t="s">
        <v>63</v>
      </c>
      <c r="G46" s="92">
        <f>SUM(G47:G50)</f>
        <v>90</v>
      </c>
      <c r="H46" s="92">
        <f t="shared" ref="H46:I46" si="11">SUM(H47:H50)</f>
        <v>360</v>
      </c>
      <c r="I46" s="92">
        <f t="shared" si="11"/>
        <v>450</v>
      </c>
    </row>
    <row r="47" spans="1:9" ht="16.5" customHeight="1" thickBot="1" x14ac:dyDescent="0.3">
      <c r="A47" s="199"/>
      <c r="B47" s="60" t="s">
        <v>64</v>
      </c>
      <c r="C47" s="164" t="s">
        <v>65</v>
      </c>
      <c r="D47" s="63">
        <v>6</v>
      </c>
      <c r="E47" s="70" t="s">
        <v>21</v>
      </c>
      <c r="F47" s="64"/>
      <c r="G47" s="36">
        <v>26</v>
      </c>
      <c r="H47" s="36">
        <f t="shared" ref="H47:H50" si="12">I47-G47</f>
        <v>124</v>
      </c>
      <c r="I47" s="35">
        <f t="shared" ref="I47:I50" si="13">D47*25</f>
        <v>150</v>
      </c>
    </row>
    <row r="48" spans="1:9" ht="16.5" customHeight="1" thickBot="1" x14ac:dyDescent="0.3">
      <c r="A48" s="199"/>
      <c r="B48" s="60" t="s">
        <v>66</v>
      </c>
      <c r="C48" s="164" t="s">
        <v>67</v>
      </c>
      <c r="D48" s="63">
        <v>6</v>
      </c>
      <c r="E48" s="70" t="s">
        <v>21</v>
      </c>
      <c r="F48" s="64"/>
      <c r="G48" s="36">
        <v>26</v>
      </c>
      <c r="H48" s="36">
        <f t="shared" si="12"/>
        <v>124</v>
      </c>
      <c r="I48" s="35">
        <f t="shared" si="13"/>
        <v>150</v>
      </c>
    </row>
    <row r="49" spans="1:9" ht="16.5" customHeight="1" thickBot="1" x14ac:dyDescent="0.3">
      <c r="A49" s="199"/>
      <c r="B49" s="60" t="s">
        <v>68</v>
      </c>
      <c r="C49" s="164" t="s">
        <v>69</v>
      </c>
      <c r="D49" s="63">
        <v>4</v>
      </c>
      <c r="E49" s="70" t="s">
        <v>15</v>
      </c>
      <c r="F49" s="64"/>
      <c r="G49" s="36">
        <v>24</v>
      </c>
      <c r="H49" s="36">
        <f t="shared" si="12"/>
        <v>76</v>
      </c>
      <c r="I49" s="35">
        <f t="shared" si="13"/>
        <v>100</v>
      </c>
    </row>
    <row r="50" spans="1:9" ht="16.5" customHeight="1" thickBot="1" x14ac:dyDescent="0.3">
      <c r="A50" s="199"/>
      <c r="B50" s="60" t="s">
        <v>70</v>
      </c>
      <c r="C50" s="164" t="s">
        <v>71</v>
      </c>
      <c r="D50" s="63">
        <v>2</v>
      </c>
      <c r="E50" s="70" t="s">
        <v>15</v>
      </c>
      <c r="F50" s="64"/>
      <c r="G50" s="36">
        <v>14</v>
      </c>
      <c r="H50" s="36">
        <f t="shared" si="12"/>
        <v>36</v>
      </c>
      <c r="I50" s="35">
        <f t="shared" si="13"/>
        <v>50</v>
      </c>
    </row>
    <row r="51" spans="1:9" ht="32.25" thickBot="1" x14ac:dyDescent="0.3">
      <c r="A51" s="199"/>
      <c r="B51" s="90" t="s">
        <v>350</v>
      </c>
      <c r="C51" s="169" t="s">
        <v>759</v>
      </c>
      <c r="D51" s="90">
        <f>SUM(D52:D53)</f>
        <v>8</v>
      </c>
      <c r="E51" s="90"/>
      <c r="F51" s="91" t="s">
        <v>875</v>
      </c>
      <c r="G51" s="92">
        <f>SUM(G52:G53)</f>
        <v>52</v>
      </c>
      <c r="H51" s="92">
        <f>SUM(H52:H53)</f>
        <v>148</v>
      </c>
      <c r="I51" s="92">
        <f>SUM(I52:I53)</f>
        <v>200</v>
      </c>
    </row>
    <row r="52" spans="1:9" ht="16.5" customHeight="1" thickBot="1" x14ac:dyDescent="0.3">
      <c r="A52" s="199"/>
      <c r="B52" s="60" t="s">
        <v>369</v>
      </c>
      <c r="C52" s="170" t="s">
        <v>757</v>
      </c>
      <c r="D52" s="63">
        <v>2</v>
      </c>
      <c r="E52" s="78" t="s">
        <v>15</v>
      </c>
      <c r="F52" s="63"/>
      <c r="G52" s="35">
        <v>12</v>
      </c>
      <c r="H52" s="35">
        <f t="shared" ref="H52:H53" si="14">I52-G52</f>
        <v>38</v>
      </c>
      <c r="I52" s="35">
        <f t="shared" ref="I52:I53" si="15">D52*25</f>
        <v>50</v>
      </c>
    </row>
    <row r="53" spans="1:9" ht="16.5" customHeight="1" thickBot="1" x14ac:dyDescent="0.3">
      <c r="A53" s="199"/>
      <c r="B53" s="60" t="s">
        <v>370</v>
      </c>
      <c r="C53" s="170" t="s">
        <v>758</v>
      </c>
      <c r="D53" s="63">
        <v>6</v>
      </c>
      <c r="E53" s="78" t="s">
        <v>15</v>
      </c>
      <c r="F53" s="63"/>
      <c r="G53" s="35">
        <v>40</v>
      </c>
      <c r="H53" s="35">
        <f t="shared" si="14"/>
        <v>110</v>
      </c>
      <c r="I53" s="35">
        <f t="shared" si="15"/>
        <v>150</v>
      </c>
    </row>
    <row r="54" spans="1:9" ht="16.5" customHeight="1" thickBot="1" x14ac:dyDescent="0.3">
      <c r="A54" s="199"/>
      <c r="B54" s="197" t="s">
        <v>192</v>
      </c>
      <c r="C54" s="198"/>
      <c r="D54" s="93">
        <f>D51+D46</f>
        <v>26</v>
      </c>
      <c r="E54" s="94"/>
      <c r="F54" s="95"/>
      <c r="G54" s="96">
        <f>G51+G46</f>
        <v>142</v>
      </c>
      <c r="H54" s="96">
        <f t="shared" ref="H54:I54" si="16">H51+H46</f>
        <v>508</v>
      </c>
      <c r="I54" s="96">
        <f t="shared" si="16"/>
        <v>650</v>
      </c>
    </row>
    <row r="55" spans="1:9" ht="16.5" customHeight="1" thickBot="1" x14ac:dyDescent="0.3">
      <c r="A55" s="200" t="s">
        <v>72</v>
      </c>
      <c r="B55" s="97" t="s">
        <v>351</v>
      </c>
      <c r="C55" s="171" t="s">
        <v>73</v>
      </c>
      <c r="D55" s="97">
        <f>SUM(D56:D58)</f>
        <v>7</v>
      </c>
      <c r="E55" s="97"/>
      <c r="F55" s="98" t="s">
        <v>12</v>
      </c>
      <c r="G55" s="99">
        <f>SUM(G56:G58)</f>
        <v>30</v>
      </c>
      <c r="H55" s="99">
        <f t="shared" ref="H55:I55" si="17">SUM(H56:H58)</f>
        <v>145</v>
      </c>
      <c r="I55" s="99">
        <f t="shared" si="17"/>
        <v>175</v>
      </c>
    </row>
    <row r="56" spans="1:9" ht="16.5" customHeight="1" thickBot="1" x14ac:dyDescent="0.3">
      <c r="A56" s="200"/>
      <c r="B56" s="60" t="s">
        <v>371</v>
      </c>
      <c r="C56" s="164" t="s">
        <v>876</v>
      </c>
      <c r="D56" s="61">
        <v>2</v>
      </c>
      <c r="E56" s="63" t="s">
        <v>880</v>
      </c>
      <c r="F56" s="100"/>
      <c r="G56" s="35">
        <v>6</v>
      </c>
      <c r="H56" s="35">
        <f t="shared" ref="H56:H58" si="18">I56-G56</f>
        <v>44</v>
      </c>
      <c r="I56" s="35">
        <f t="shared" ref="I56:I58" si="19">D56*25</f>
        <v>50</v>
      </c>
    </row>
    <row r="57" spans="1:9" ht="16.5" customHeight="1" thickBot="1" x14ac:dyDescent="0.3">
      <c r="A57" s="200"/>
      <c r="B57" s="60" t="s">
        <v>372</v>
      </c>
      <c r="C57" s="164" t="s">
        <v>74</v>
      </c>
      <c r="D57" s="61">
        <v>2</v>
      </c>
      <c r="E57" s="78" t="s">
        <v>15</v>
      </c>
      <c r="F57" s="100"/>
      <c r="G57" s="35">
        <v>12</v>
      </c>
      <c r="H57" s="35">
        <f t="shared" si="18"/>
        <v>38</v>
      </c>
      <c r="I57" s="35">
        <f t="shared" si="19"/>
        <v>50</v>
      </c>
    </row>
    <row r="58" spans="1:9" ht="16.5" customHeight="1" thickBot="1" x14ac:dyDescent="0.3">
      <c r="A58" s="200"/>
      <c r="B58" s="60" t="s">
        <v>373</v>
      </c>
      <c r="C58" s="164" t="s">
        <v>75</v>
      </c>
      <c r="D58" s="61">
        <v>3</v>
      </c>
      <c r="E58" s="63" t="s">
        <v>880</v>
      </c>
      <c r="F58" s="100"/>
      <c r="G58" s="35">
        <v>12</v>
      </c>
      <c r="H58" s="35">
        <f t="shared" si="18"/>
        <v>63</v>
      </c>
      <c r="I58" s="35">
        <f t="shared" si="19"/>
        <v>75</v>
      </c>
    </row>
    <row r="59" spans="1:9" ht="32.25" thickBot="1" x14ac:dyDescent="0.3">
      <c r="A59" s="200"/>
      <c r="B59" s="102" t="s">
        <v>353</v>
      </c>
      <c r="C59" s="172" t="s">
        <v>760</v>
      </c>
      <c r="D59" s="102">
        <f>SUM(D60:D62)</f>
        <v>14</v>
      </c>
      <c r="E59" s="102"/>
      <c r="F59" s="103" t="s">
        <v>875</v>
      </c>
      <c r="G59" s="104">
        <f>SUM(G60:G62)</f>
        <v>86</v>
      </c>
      <c r="H59" s="104">
        <f>SUM(H60:H62)</f>
        <v>264</v>
      </c>
      <c r="I59" s="104">
        <f>SUM(I60:I62)</f>
        <v>350</v>
      </c>
    </row>
    <row r="60" spans="1:9" ht="16.5" customHeight="1" thickBot="1" x14ac:dyDescent="0.3">
      <c r="A60" s="200"/>
      <c r="B60" s="60" t="s">
        <v>76</v>
      </c>
      <c r="C60" s="170" t="s">
        <v>763</v>
      </c>
      <c r="D60" s="63">
        <v>5</v>
      </c>
      <c r="E60" s="78" t="s">
        <v>15</v>
      </c>
      <c r="F60" s="63"/>
      <c r="G60" s="35">
        <v>26</v>
      </c>
      <c r="H60" s="35">
        <f t="shared" ref="H60:H62" si="20">I60-G60</f>
        <v>99</v>
      </c>
      <c r="I60" s="35">
        <f t="shared" ref="I60:I62" si="21">D60*25</f>
        <v>125</v>
      </c>
    </row>
    <row r="61" spans="1:9" ht="16.5" customHeight="1" thickBot="1" x14ac:dyDescent="0.3">
      <c r="A61" s="200"/>
      <c r="B61" s="60" t="s">
        <v>77</v>
      </c>
      <c r="C61" s="170" t="s">
        <v>764</v>
      </c>
      <c r="D61" s="63">
        <v>4</v>
      </c>
      <c r="E61" s="78" t="s">
        <v>15</v>
      </c>
      <c r="F61" s="63"/>
      <c r="G61" s="35">
        <v>30</v>
      </c>
      <c r="H61" s="35">
        <f t="shared" si="20"/>
        <v>70</v>
      </c>
      <c r="I61" s="35">
        <f t="shared" si="21"/>
        <v>100</v>
      </c>
    </row>
    <row r="62" spans="1:9" ht="16.5" customHeight="1" thickBot="1" x14ac:dyDescent="0.3">
      <c r="A62" s="200"/>
      <c r="B62" s="60" t="s">
        <v>78</v>
      </c>
      <c r="C62" s="170" t="s">
        <v>765</v>
      </c>
      <c r="D62" s="63">
        <v>5</v>
      </c>
      <c r="E62" s="70" t="s">
        <v>15</v>
      </c>
      <c r="F62" s="63"/>
      <c r="G62" s="36">
        <v>30</v>
      </c>
      <c r="H62" s="35">
        <f t="shared" si="20"/>
        <v>95</v>
      </c>
      <c r="I62" s="35">
        <f t="shared" si="21"/>
        <v>125</v>
      </c>
    </row>
    <row r="63" spans="1:9" ht="31.5" customHeight="1" thickBot="1" x14ac:dyDescent="0.3">
      <c r="A63" s="200"/>
      <c r="B63" s="102" t="s">
        <v>352</v>
      </c>
      <c r="C63" s="171" t="s">
        <v>79</v>
      </c>
      <c r="D63" s="102">
        <f>SUM(D64)</f>
        <v>2</v>
      </c>
      <c r="E63" s="102"/>
      <c r="F63" s="103" t="s">
        <v>23</v>
      </c>
      <c r="G63" s="104">
        <f>G64</f>
        <v>40</v>
      </c>
      <c r="H63" s="104">
        <f t="shared" ref="H63:I63" si="22">H64</f>
        <v>10</v>
      </c>
      <c r="I63" s="104">
        <f t="shared" si="22"/>
        <v>50</v>
      </c>
    </row>
    <row r="64" spans="1:9" ht="16.5" thickBot="1" x14ac:dyDescent="0.3">
      <c r="A64" s="200"/>
      <c r="B64" s="60" t="s">
        <v>80</v>
      </c>
      <c r="C64" s="164" t="s">
        <v>81</v>
      </c>
      <c r="D64" s="63">
        <v>2</v>
      </c>
      <c r="E64" s="63" t="s">
        <v>880</v>
      </c>
      <c r="F64" s="64"/>
      <c r="G64" s="36">
        <v>40</v>
      </c>
      <c r="H64" s="36">
        <f t="shared" ref="H64" si="23">I64-G64</f>
        <v>10</v>
      </c>
      <c r="I64" s="36">
        <f t="shared" ref="I64" si="24">D64*25</f>
        <v>50</v>
      </c>
    </row>
    <row r="65" spans="1:9" ht="16.5" customHeight="1" thickBot="1" x14ac:dyDescent="0.3">
      <c r="A65" s="200"/>
      <c r="B65" s="195" t="s">
        <v>192</v>
      </c>
      <c r="C65" s="196"/>
      <c r="D65" s="105">
        <f>D63+D59+D55</f>
        <v>23</v>
      </c>
      <c r="E65" s="106"/>
      <c r="F65" s="107"/>
      <c r="G65" s="108">
        <f>G63+G59+G55</f>
        <v>156</v>
      </c>
      <c r="H65" s="108">
        <f>H63+H59+H55</f>
        <v>419</v>
      </c>
      <c r="I65" s="108">
        <f>I63+I59+I55</f>
        <v>575</v>
      </c>
    </row>
    <row r="66" spans="1:9" ht="16.5" customHeight="1" thickBot="1" x14ac:dyDescent="0.3">
      <c r="A66" s="189" t="s">
        <v>82</v>
      </c>
      <c r="B66" s="119" t="s">
        <v>354</v>
      </c>
      <c r="C66" s="173" t="s">
        <v>83</v>
      </c>
      <c r="D66" s="109">
        <f>SUM(D67:D67)</f>
        <v>6</v>
      </c>
      <c r="E66" s="109"/>
      <c r="F66" s="111" t="s">
        <v>12</v>
      </c>
      <c r="G66" s="112">
        <f>SUM(G67:G67)</f>
        <v>18</v>
      </c>
      <c r="H66" s="112">
        <f>SUM(H67:H67)</f>
        <v>132</v>
      </c>
      <c r="I66" s="112">
        <f>SUM(I67:I67)</f>
        <v>150</v>
      </c>
    </row>
    <row r="67" spans="1:9" ht="16.5" customHeight="1" thickBot="1" x14ac:dyDescent="0.3">
      <c r="A67" s="189"/>
      <c r="B67" s="60" t="s">
        <v>84</v>
      </c>
      <c r="C67" s="164" t="s">
        <v>75</v>
      </c>
      <c r="D67" s="61">
        <v>6</v>
      </c>
      <c r="E67" s="63" t="s">
        <v>880</v>
      </c>
      <c r="F67" s="100"/>
      <c r="G67" s="35">
        <v>18</v>
      </c>
      <c r="H67" s="35">
        <f t="shared" si="1"/>
        <v>132</v>
      </c>
      <c r="I67" s="35">
        <f t="shared" si="2"/>
        <v>150</v>
      </c>
    </row>
    <row r="68" spans="1:9" ht="32.25" thickBot="1" x14ac:dyDescent="0.3">
      <c r="A68" s="189"/>
      <c r="B68" s="119" t="s">
        <v>355</v>
      </c>
      <c r="C68" s="174" t="s">
        <v>761</v>
      </c>
      <c r="D68" s="119">
        <f>SUM(D69:D71)</f>
        <v>7</v>
      </c>
      <c r="E68" s="119"/>
      <c r="F68" s="120" t="s">
        <v>875</v>
      </c>
      <c r="G68" s="121">
        <f>SUM(G69:G71)</f>
        <v>38</v>
      </c>
      <c r="H68" s="121">
        <f>SUM(H69:H71)</f>
        <v>137</v>
      </c>
      <c r="I68" s="121">
        <f>SUM(I69:I71)</f>
        <v>175</v>
      </c>
    </row>
    <row r="69" spans="1:9" ht="16.5" customHeight="1" thickBot="1" x14ac:dyDescent="0.3">
      <c r="A69" s="189"/>
      <c r="B69" s="113" t="s">
        <v>85</v>
      </c>
      <c r="C69" s="170" t="s">
        <v>766</v>
      </c>
      <c r="D69" s="63">
        <v>2</v>
      </c>
      <c r="E69" s="78" t="s">
        <v>15</v>
      </c>
      <c r="F69" s="113"/>
      <c r="G69" s="35">
        <v>12</v>
      </c>
      <c r="H69" s="35">
        <f t="shared" ref="H69" si="25">I69-G69</f>
        <v>38</v>
      </c>
      <c r="I69" s="35">
        <f t="shared" ref="I69" si="26">D69*25</f>
        <v>50</v>
      </c>
    </row>
    <row r="70" spans="1:9" ht="15.75" customHeight="1" thickBot="1" x14ac:dyDescent="0.3">
      <c r="A70" s="189"/>
      <c r="B70" s="113" t="s">
        <v>374</v>
      </c>
      <c r="C70" s="170" t="s">
        <v>767</v>
      </c>
      <c r="D70" s="63">
        <v>3</v>
      </c>
      <c r="E70" s="78" t="s">
        <v>15</v>
      </c>
      <c r="F70" s="78"/>
      <c r="G70" s="101">
        <v>20</v>
      </c>
      <c r="H70" s="101">
        <f>I70-G70</f>
        <v>55</v>
      </c>
      <c r="I70" s="101">
        <f>D70*25</f>
        <v>75</v>
      </c>
    </row>
    <row r="71" spans="1:9" ht="16.5" customHeight="1" thickBot="1" x14ac:dyDescent="0.3">
      <c r="A71" s="189"/>
      <c r="B71" s="113" t="s">
        <v>375</v>
      </c>
      <c r="C71" s="170" t="s">
        <v>86</v>
      </c>
      <c r="D71" s="114">
        <v>2</v>
      </c>
      <c r="E71" s="70" t="s">
        <v>15</v>
      </c>
      <c r="F71" s="114"/>
      <c r="G71" s="36">
        <v>6</v>
      </c>
      <c r="H71" s="35">
        <f>I71-G71</f>
        <v>44</v>
      </c>
      <c r="I71" s="35">
        <f>D71*25</f>
        <v>50</v>
      </c>
    </row>
    <row r="72" spans="1:9" ht="16.5" customHeight="1" thickBot="1" x14ac:dyDescent="0.3">
      <c r="A72" s="189"/>
      <c r="B72" s="109" t="s">
        <v>356</v>
      </c>
      <c r="C72" s="110" t="s">
        <v>87</v>
      </c>
      <c r="D72" s="109">
        <f>SUM(D73:D74)</f>
        <v>6</v>
      </c>
      <c r="E72" s="115"/>
      <c r="F72" s="116" t="s">
        <v>88</v>
      </c>
      <c r="G72" s="117">
        <f>SUM(G73:G74)</f>
        <v>24</v>
      </c>
      <c r="H72" s="117">
        <f t="shared" ref="H72:I72" si="27">SUM(H73:H74)</f>
        <v>126</v>
      </c>
      <c r="I72" s="117">
        <f t="shared" si="27"/>
        <v>150</v>
      </c>
    </row>
    <row r="73" spans="1:9" ht="16.5" customHeight="1" thickBot="1" x14ac:dyDescent="0.3">
      <c r="A73" s="189"/>
      <c r="B73" s="60" t="s">
        <v>89</v>
      </c>
      <c r="C73" s="118" t="s">
        <v>191</v>
      </c>
      <c r="D73" s="61">
        <v>3</v>
      </c>
      <c r="E73" s="78" t="s">
        <v>15</v>
      </c>
      <c r="F73" s="100"/>
      <c r="G73" s="35">
        <v>12</v>
      </c>
      <c r="H73" s="35">
        <f t="shared" ref="H73:H74" si="28">I73-G73</f>
        <v>63</v>
      </c>
      <c r="I73" s="35">
        <f t="shared" ref="I73:I74" si="29">D73*25</f>
        <v>75</v>
      </c>
    </row>
    <row r="74" spans="1:9" ht="16.5" customHeight="1" thickBot="1" x14ac:dyDescent="0.3">
      <c r="A74" s="189"/>
      <c r="B74" s="60" t="s">
        <v>90</v>
      </c>
      <c r="C74" s="118" t="s">
        <v>191</v>
      </c>
      <c r="D74" s="61">
        <v>3</v>
      </c>
      <c r="E74" s="78" t="s">
        <v>15</v>
      </c>
      <c r="F74" s="100"/>
      <c r="G74" s="35">
        <v>12</v>
      </c>
      <c r="H74" s="35">
        <f t="shared" si="28"/>
        <v>63</v>
      </c>
      <c r="I74" s="35">
        <f t="shared" si="29"/>
        <v>75</v>
      </c>
    </row>
    <row r="75" spans="1:9" ht="32.25" thickBot="1" x14ac:dyDescent="0.3">
      <c r="A75" s="189"/>
      <c r="B75" s="119" t="s">
        <v>357</v>
      </c>
      <c r="C75" s="173" t="s">
        <v>762</v>
      </c>
      <c r="D75" s="119">
        <f>SUM(D76)</f>
        <v>29</v>
      </c>
      <c r="E75" s="119"/>
      <c r="F75" s="120" t="s">
        <v>23</v>
      </c>
      <c r="G75" s="121">
        <f>G76</f>
        <v>725</v>
      </c>
      <c r="H75" s="121">
        <f t="shared" ref="H75:I75" si="30">H76</f>
        <v>0</v>
      </c>
      <c r="I75" s="121">
        <f t="shared" si="30"/>
        <v>725</v>
      </c>
    </row>
    <row r="76" spans="1:9" ht="16.5" customHeight="1" thickBot="1" x14ac:dyDescent="0.3">
      <c r="A76" s="189"/>
      <c r="B76" s="65" t="s">
        <v>376</v>
      </c>
      <c r="C76" s="164" t="s">
        <v>91</v>
      </c>
      <c r="D76" s="61">
        <v>29</v>
      </c>
      <c r="E76" s="63" t="s">
        <v>880</v>
      </c>
      <c r="F76" s="62"/>
      <c r="G76" s="36">
        <v>725</v>
      </c>
      <c r="H76" s="36">
        <f t="shared" ref="H76" si="31">I76-G76</f>
        <v>0</v>
      </c>
      <c r="I76" s="36">
        <f t="shared" ref="I76" si="32">D76*25</f>
        <v>725</v>
      </c>
    </row>
    <row r="77" spans="1:9" ht="16.5" customHeight="1" thickBot="1" x14ac:dyDescent="0.3">
      <c r="A77" s="189"/>
      <c r="B77" s="193" t="s">
        <v>192</v>
      </c>
      <c r="C77" s="194"/>
      <c r="D77" s="122">
        <f>D75+D72+D68+D66</f>
        <v>48</v>
      </c>
      <c r="E77" s="123"/>
      <c r="F77" s="124"/>
      <c r="G77" s="125">
        <f>G75+G72+G68+G66</f>
        <v>805</v>
      </c>
      <c r="H77" s="125">
        <f>H75+H72+H68+H66</f>
        <v>395</v>
      </c>
      <c r="I77" s="125">
        <f>I75+I72+I68+I66</f>
        <v>1200</v>
      </c>
    </row>
    <row r="78" spans="1:9" ht="21.75" thickBot="1" x14ac:dyDescent="0.4">
      <c r="A78" s="190" t="s">
        <v>190</v>
      </c>
      <c r="B78" s="191"/>
      <c r="C78" s="192"/>
      <c r="D78" s="126">
        <f>D77+D65+D54+D45+D33+D24</f>
        <v>187</v>
      </c>
      <c r="E78" s="127"/>
      <c r="F78" s="127"/>
      <c r="G78" s="126">
        <f>G77+G65+G54+G45+G33+G24</f>
        <v>1591</v>
      </c>
      <c r="H78" s="126">
        <f>H77+H65+H54+H45+H33+H24</f>
        <v>3090</v>
      </c>
      <c r="I78" s="126">
        <f>I77+I65+I54+I45+I33+I24</f>
        <v>4675</v>
      </c>
    </row>
  </sheetData>
  <sheetProtection algorithmName="SHA-512" hashValue="aXmj3vxHBNkLt7+aGH/PF9WuWwlVryfE4GJcOdQrmjNEyY4AU2npaBBujI7yA7nj54/vm4QO1fR6KiQptyh/5w==" saltValue="HV2CgtJG/HEJt6yqrZGEBw==" spinCount="100000" sheet="1" objects="1" scenarios="1"/>
  <mergeCells count="14">
    <mergeCell ref="B45:C45"/>
    <mergeCell ref="B7:C7"/>
    <mergeCell ref="A10:A24"/>
    <mergeCell ref="A25:A33"/>
    <mergeCell ref="A34:A45"/>
    <mergeCell ref="B33:C33"/>
    <mergeCell ref="B24:C24"/>
    <mergeCell ref="A66:A77"/>
    <mergeCell ref="A78:C78"/>
    <mergeCell ref="B77:C77"/>
    <mergeCell ref="B65:C65"/>
    <mergeCell ref="B54:C54"/>
    <mergeCell ref="A46:A54"/>
    <mergeCell ref="A55:A65"/>
  </mergeCells>
  <hyperlinks>
    <hyperlink ref="C51" location="'M (9)'!A1" tooltip="-&gt; idź do karty modułu" display="Moduł specjalnościowy (1) ZARZĄDZANIE PROJEKTAMI" xr:uid="{C44AF06F-5DAE-46EA-BE86-C4501FFE38EA}"/>
    <hyperlink ref="C59" location="'M (11)'!A1" tooltip="-&gt; idź do karty modułu" display="Moduł specjalnościowy (2) ZARZĄDZANIE PROJEKTAMI" xr:uid="{20967A6C-7C4E-47FF-9EFB-B962C672AC8A}"/>
    <hyperlink ref="C52" location="'9.1'!A1" tooltip="-&gt; idź do karty kursu" display="Inicjowanie projektów" xr:uid="{C5B2D262-0B40-4B80-8DB3-92D4F61648AF}"/>
    <hyperlink ref="C53" location="'9.2'!A1" tooltip="-&gt; idź do karty kursu" display="Zarządzanie zakresem, czasem i budżetem projektu" xr:uid="{8B43291D-BC8D-4ACB-A475-EECE92D9F78F}"/>
    <hyperlink ref="C60" location="'11.1'!A1" tooltip="-&gt; idź do karty kursu" display="Zarządzanie ryzykiem w projektach" xr:uid="{7F4413B5-2DF9-40CD-B537-57E5F121C189}"/>
    <hyperlink ref="C61" location="'11.2'!A1" tooltip="-&gt; idź do karty kursu" display="Zarządzanie zmianą i komunikacją" xr:uid="{3F3BA9E4-CFB2-4E45-8196-658B6A7301E8}"/>
    <hyperlink ref="C62" location="'11.3'!A1" tooltip="-&gt; idź do karty kursu" display="Narzędzia IT wspomagajace zarządzanie projektami" xr:uid="{3C24ED2F-64A2-410B-82CF-36DD0EDB88B1}"/>
    <hyperlink ref="C69" location="'14.1'!A1" tooltip="-&gt; idź do karty kursu" display="Zarządzanie zespołem projektowym" xr:uid="{1EA9117F-BDD7-463D-A2FB-23920F09896F}"/>
    <hyperlink ref="C70" location="'14.2'!A1" tooltip="-&gt; idź do karty kursu" display="Metodyki zarządzania projektami" xr:uid="{9AE1B071-412D-46A5-81BA-063C735395C9}"/>
    <hyperlink ref="C71" location="'14.3'!A1" tooltip="-&gt; idź do karty kursu" display="Profesional workshop (kurs w języku obcym)" xr:uid="{D2119B82-4667-41F9-BCFC-28F5A620C646}"/>
    <hyperlink ref="C11" location="'1.1. '!A1" tooltip="-&gt; idź do karty kursu" display="Projekt Przedsiębiorstwo - warsztat" xr:uid="{1D2AC0A9-5BA0-4C6D-A60C-0C0E74BB63FF}"/>
    <hyperlink ref="C12" location="'1.2'!A1" tooltip="-&gt; idź do karty kursu" display="Gra symulacyjna" xr:uid="{91D52E56-3DD1-4BB0-ABB3-598B110D4B53}"/>
    <hyperlink ref="C13" location="'1.3'!A1" tooltip="-&gt; idź do karty kursu" display="Realne problemy ekonomii - warsztat" xr:uid="{6B70D7F9-D978-4911-8ED7-DB8241DCA811}"/>
    <hyperlink ref="C14" location="'1.4'!A1" tooltip="-&gt; idź do karty kursu" display="Prawa autorskie i ochrona własności intelektualnej" xr:uid="{A44F1693-3D0F-4A93-A610-F08A93DE0232}"/>
    <hyperlink ref="C15" location="'1.5'!A1" tooltip="-&gt; idź do karty kursu" display="Prawo w biznesie" xr:uid="{DADD1EC3-2F76-41D2-B3D5-D509D0BB9D14}"/>
    <hyperlink ref="C17" location="'2.1'!A1" tooltip="-&gt; idź do karty kursu" display="Zarządzanie i zachowania organizacji" xr:uid="{0B9B0933-30D8-4D45-99CE-3BC2640163FB}"/>
    <hyperlink ref="C18" location="'2.2'!A1" tooltip="-&gt; idź do karty kursu" display="Zarządzanie zasobami ludzkimi" xr:uid="{EC8F13D0-5493-4759-A97C-CEA0BB51B93E}"/>
    <hyperlink ref="C20" location="'2.4'!A1" tooltip="-&gt; idź do karty kursu" display="Zarządzanie jakością" xr:uid="{0F5BDA90-01EE-4616-B193-4E77B0DCA747}"/>
    <hyperlink ref="C10" location="'M (1)'!A1" tooltip="-&gt; idź do karty modułu" display="Biznes w działaniu" xr:uid="{F25BF16C-827F-46CD-A863-26CB2F5C9086}"/>
    <hyperlink ref="C16" location="'M (2)'!A1" tooltip="-&gt; idź do karty modułu" display="Organizacja i zarządzanie" xr:uid="{9FC22B3B-A810-4F0A-810A-5CF4FAAA19EF}"/>
    <hyperlink ref="C19" location="'2.3'!A1" tooltip="-&gt; idź do karty kursu" display="Zarządzanie procesowe i logistyka w organizacji" xr:uid="{DC1F4383-D22F-4753-9A93-F0269F325CE9}"/>
    <hyperlink ref="C27" location="'3.2'!A1" tooltip="-&gt; idź do karty kursu" display="Arkusze kalkulacyjne i bazy danych w praktyce " xr:uid="{06B74439-8680-4E8D-8635-8B99AFAAF7BC}"/>
    <hyperlink ref="C28" location="'3.3'!A1" tooltip="-&gt; idź do karty kursu" display="Język obcy profesjonalny " xr:uid="{66A32569-026E-426C-9BF5-2CEF75245089}"/>
    <hyperlink ref="C29" location="'3.4'!A1" tooltip="-&gt; idź do karty kursu" display="Socjologia " xr:uid="{C86E33F3-C613-4F97-9D2F-0E2F9AF4F112}"/>
    <hyperlink ref="C31" location="'4.1'!A1" tooltip="-&gt; idź do karty kursu" display="Matematyka w biznesie" xr:uid="{7FC8ADCA-3903-42EA-BD52-A2B279B5C78A}"/>
    <hyperlink ref="C32" location="'4.2'!A1" tooltip="-&gt; idź do karty kursu" display="Statystyka" xr:uid="{4A14CB03-4A9F-4A23-9119-1A7958B238CA}"/>
    <hyperlink ref="C25" location="'M (3)'!A1" tooltip="-&gt; idź do karty modułu" display="Kluczowe kompetencje dla biznesu " xr:uid="{AA17013A-513D-4CC2-8997-6776FDE0DA5E}"/>
    <hyperlink ref="C30" location="'M (4)'!A1" tooltip="-&gt; idź do karty modułu" display="Metody ilościowe w biznesie" xr:uid="{8790CB33-845D-43F5-92A9-FEB490847C68}"/>
    <hyperlink ref="C26" location="'3.1'!A1" tooltip="-&gt; idź do karty kursu" display="Technologie informatyczne i komunikacyjne " xr:uid="{4FE852AE-D7F0-461D-9856-065623A3F3FD}"/>
    <hyperlink ref="C35" location="'5.1'!A1" tooltip="-&gt; idź do karty kursu" display="Autoprezentacja - warsztat" xr:uid="{529DC517-1619-413A-AFE0-49A5B91889F8}"/>
    <hyperlink ref="C36" location="'5.2'!A1" tooltip="-&gt; idź do karty kursu" display="Praca w zespole - warsztat" xr:uid="{EC427647-069B-46C1-A359-4E60F0A7E60C}"/>
    <hyperlink ref="C37" location="'5.3'!A1" tooltip="-&gt; idź do karty kursu" display="Etyka w biznesie - warsztat" xr:uid="{EBBDCA49-08DA-4871-96F5-67DBEA33CA69}"/>
    <hyperlink ref="C39" location="'6.1'!A1" tooltip="-&gt; idź do karty kursu" display="Makroekonomia" xr:uid="{9577FEFC-0623-4331-A05B-260E334A468E}"/>
    <hyperlink ref="C40" location="'6.2'!A1" tooltip="-&gt; idź do karty kursu" display="Mikroekonomia" xr:uid="{9E67E73E-8897-4722-973E-258A5028019B}"/>
    <hyperlink ref="C41" location="'6.3'!A1" tooltip="-&gt; idź do karty kursu" display="Współczesna polityka ekonomiczna" xr:uid="{56891806-F831-4DAE-A40B-19494E709930}"/>
    <hyperlink ref="C43" location="'7.1'!A1" tooltip="-&gt; idź do karty kursu" display="Marketing" xr:uid="{9FD25264-C05E-462F-B576-3B14C8E75C2C}"/>
    <hyperlink ref="C44" location="'7.2'!A1" tooltip="-&gt; idź do karty kursu" display="Badania rynkowe i marketingowe - warsztat" xr:uid="{62B4AACE-629B-449B-AB81-D5017763333A}"/>
    <hyperlink ref="C34" location="'M (5)'!A1" tooltip="-&gt; idź do karty kursu" display="Rozwój osobisty i kompetencje interpersonalne" xr:uid="{5DBF887D-84D1-4FDC-9266-681731D71C41}"/>
    <hyperlink ref="C42" location="'M (7)'!A1" tooltip="-&gt; idź do karty modułu" display="Zarządzanie marketingowe" xr:uid="{D7458F6A-CF3D-4CE3-80DB-507204E9ACCC}"/>
    <hyperlink ref="C47" location="'8.1'!A1" tooltip="-&gt; idź do karty kursu" display="Rachunkowość" xr:uid="{8ABFAA47-1403-46DC-92EA-1C736B521C93}"/>
    <hyperlink ref="C48" location="'8.2'!A1" tooltip="-&gt; idź do karty kursu" display="Finanse przedsiębiorstw" xr:uid="{68A693D6-095E-4D84-BD89-7BDFB53AB566}"/>
    <hyperlink ref="C49" location="'8.3'!A1" tooltip="-&gt; idź do karty kursu" display="Analiza finansowa - warsztaty " xr:uid="{746CC57F-0930-423C-823D-FC8E994A1ABE}"/>
    <hyperlink ref="C50" location="'8.4'!A1" tooltip="-&gt; idź do karty kursu" display="Strategie podatkowe" xr:uid="{3941DD3E-0FF6-4E41-9669-36F1E2A5AC5A}"/>
    <hyperlink ref="C46" location="'M (8)'!A1" tooltip="-&gt; idź do karty modułu" display="Finanse i rachunkowość" xr:uid="{DE8A3370-A1D4-45F4-B7B7-4332FF50B52B}"/>
    <hyperlink ref="C56" location="'10.1'!A1" tooltip="-&gt; idź do karty kursu" display="Metodyka pisania prac dyplomowych" xr:uid="{F4348AAB-5981-4AA4-8DBB-C52A559AF6D0}"/>
    <hyperlink ref="C57" location="'10.2'!A1" tooltip="-&gt; idź do karty kursu" display="Metody badań ekonomicznych - warsztat" xr:uid="{E567D849-FA16-40A8-B94A-E68BE23D52A4}"/>
    <hyperlink ref="C58" location="'10.3'!A1" tooltip="-&gt; idź do karty kursu" display="Praca z promotorem" xr:uid="{EEBA7A81-6DC0-4E8E-9C22-7D825C05DF86}"/>
    <hyperlink ref="C55" location="'M (10)'!A1" tooltip="-&gt; idź do karty modułu" display="Moduł dyplomowy (1)" xr:uid="{1D03E8C8-72C9-4F0C-8373-FC0AA5A80F9D}"/>
    <hyperlink ref="C67" location="'13.1'!A1" tooltip="-&gt; idź do karty kursu" display="Praca z promotorem" xr:uid="{918D76C8-5AE0-456A-8119-DF76BDCFBD4B}"/>
    <hyperlink ref="C64" location="'12.1'!A1" tooltip="-&gt; idź do karty kursu" display="Aktywności dodatkowe z katalogu aktywności" xr:uid="{5973E0F2-0844-4F39-BB3D-E0F96B25CA60}"/>
    <hyperlink ref="C63" location="'M (12)'!A1" tooltip="-&gt; idź do karty modułu" display="Moduł aktywności praktycznej (1)" xr:uid="{42177133-D3FE-46D6-9205-127A1D61758C}"/>
    <hyperlink ref="C66" location="'M (13)'!A1" tooltip="-&gt; idź do karty modułu" display="Moduł dyplomowy (2)" xr:uid="{BF23673F-658E-4743-A54B-41D866BA58EF}"/>
    <hyperlink ref="C76" location="'16.1'!A1" tooltip="-&gt; idź do karty kursu" display="Praktyka zawodowa" xr:uid="{41805693-804D-412C-8B51-CE6AB7689BAB}"/>
    <hyperlink ref="C75" location="'M (16)'!A1" tooltip="-&gt; idź do karty modułu" display="Moduł aktywności praktycznej (2) ZB" xr:uid="{A26EA68C-61CA-4829-AAF4-AD481749441B}"/>
    <hyperlink ref="C68" location="'M (14)'!A1" tooltip="-&gt; idź do karty modułu" display="Moduł specjalnościowy (3) ZARZĄDZANIE PROJEKTAMI" xr:uid="{CD36F399-0BA9-4B26-8C56-A776D4F44787}"/>
    <hyperlink ref="C38" location="'M (6)'!A1" tooltip="-&gt; idź do karty modułu" display="Ekonomia Stosowana" xr:uid="{B5916695-34B9-4221-A882-6D1209A2B3CF}"/>
  </hyperlinks>
  <printOptions horizontalCentered="1"/>
  <pageMargins left="0.31496062992125984" right="0.31496062992125984" top="0.43307086614173229" bottom="0.23622047244094491" header="0.19685039370078741" footer="0.19685039370078741"/>
  <pageSetup paperSize="9" scale="57" orientation="portrait" r:id="rId1"/>
  <headerFooter>
    <oddHeader>&amp;R
&amp;G</oddHeader>
  </headerFooter>
  <ignoredErrors>
    <ignoredError sqref="H16:I16 H30:I30 H42:I42 H51:I51 H59:I59 H63:I63 H68:I68 H72:I72 H75:I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Z1_ZP!B16</f>
        <v>Moduł Z1/2</v>
      </c>
      <c r="B3" s="384"/>
      <c r="C3" s="384"/>
      <c r="D3" s="388" t="str">
        <f>Z1_ZP!C16</f>
        <v>Organizacja i zarządzanie</v>
      </c>
      <c r="E3" s="389"/>
      <c r="F3" s="389"/>
      <c r="G3" s="389"/>
      <c r="H3" s="389"/>
      <c r="I3" s="390"/>
      <c r="J3" s="3"/>
      <c r="K3" s="3"/>
      <c r="L3" s="4"/>
      <c r="M3" s="4"/>
      <c r="N3" s="4"/>
      <c r="O3" s="4"/>
      <c r="P3" s="4"/>
      <c r="Q3" s="4"/>
      <c r="R3" s="4"/>
    </row>
    <row r="4" spans="1:19" ht="18.75" thickBot="1" x14ac:dyDescent="0.3">
      <c r="A4" s="447" t="s">
        <v>108</v>
      </c>
      <c r="B4" s="447"/>
      <c r="C4" s="447"/>
      <c r="D4" s="385" t="str">
        <f>Z1_ZP!B18</f>
        <v>Kurs 2.2.</v>
      </c>
      <c r="E4" s="386"/>
      <c r="F4" s="386"/>
      <c r="G4" s="386"/>
      <c r="H4" s="386"/>
      <c r="I4" s="387"/>
      <c r="J4" s="3"/>
      <c r="K4" s="3"/>
      <c r="L4" s="4"/>
      <c r="M4" s="4"/>
      <c r="N4" s="4"/>
      <c r="O4" s="4"/>
      <c r="P4" s="4"/>
      <c r="Q4" s="4"/>
      <c r="R4" s="4"/>
    </row>
    <row r="5" spans="1:19" ht="23.25" thickBot="1" x14ac:dyDescent="0.3">
      <c r="A5" s="448" t="s">
        <v>109</v>
      </c>
      <c r="B5" s="448"/>
      <c r="C5" s="448"/>
      <c r="D5" s="449" t="str">
        <f>Z1_ZP!C18</f>
        <v>Zarządzanie zasobami ludzkimi</v>
      </c>
      <c r="E5" s="449"/>
      <c r="F5" s="449"/>
      <c r="G5" s="449"/>
      <c r="H5" s="449"/>
      <c r="I5" s="449"/>
      <c r="J5" s="449"/>
      <c r="K5" s="449"/>
      <c r="L5" s="450" t="s">
        <v>94</v>
      </c>
      <c r="M5" s="450"/>
      <c r="N5" s="16">
        <f>Z1_ZP!D18</f>
        <v>3</v>
      </c>
      <c r="O5" s="450" t="s">
        <v>95</v>
      </c>
      <c r="P5" s="450"/>
      <c r="Q5" s="459" t="str">
        <f>Z1_ZP!F16</f>
        <v>dr R. Nowak-Lewandowska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(2)'!G6</f>
        <v>I</v>
      </c>
      <c r="H7" s="138" t="s">
        <v>99</v>
      </c>
      <c r="I7" s="44">
        <f>'M (2)'!I6</f>
        <v>1</v>
      </c>
      <c r="J7" s="293" t="s">
        <v>287</v>
      </c>
      <c r="K7" s="294"/>
      <c r="L7" s="392" t="s">
        <v>100</v>
      </c>
      <c r="M7" s="393"/>
      <c r="N7" s="7" t="s">
        <v>101</v>
      </c>
      <c r="O7" s="459" t="s">
        <v>102</v>
      </c>
      <c r="P7" s="459"/>
      <c r="Q7" s="460" t="s">
        <v>103</v>
      </c>
      <c r="R7" s="460"/>
      <c r="S7" s="17">
        <f>Z1_ZP!G18</f>
        <v>24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439</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250</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251</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t="s">
        <v>253</v>
      </c>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440</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252</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t="s">
        <v>253</v>
      </c>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438</v>
      </c>
      <c r="C24" s="320"/>
      <c r="D24" s="320"/>
      <c r="E24" s="320"/>
      <c r="F24" s="320"/>
      <c r="G24" s="320"/>
      <c r="H24" s="320"/>
      <c r="I24" s="320"/>
      <c r="J24" s="320"/>
      <c r="K24" s="320"/>
      <c r="L24" s="320"/>
      <c r="M24" s="321"/>
      <c r="N24" s="353" t="s">
        <v>249</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250</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t="s">
        <v>253</v>
      </c>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441</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269</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273</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22" t="s">
        <v>442</v>
      </c>
      <c r="C39" s="323"/>
      <c r="D39" s="323"/>
      <c r="E39" s="323"/>
      <c r="F39" s="323"/>
      <c r="G39" s="323"/>
      <c r="H39" s="323"/>
      <c r="I39" s="323"/>
      <c r="J39" s="323"/>
      <c r="K39" s="323"/>
      <c r="L39" s="323"/>
      <c r="M39" s="324"/>
      <c r="N39" s="353" t="s">
        <v>267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269</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271</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t="s">
        <v>277</v>
      </c>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443</v>
      </c>
      <c r="C44" s="320"/>
      <c r="D44" s="320"/>
      <c r="E44" s="320"/>
      <c r="F44" s="320"/>
      <c r="G44" s="320"/>
      <c r="H44" s="320"/>
      <c r="I44" s="320"/>
      <c r="J44" s="320"/>
      <c r="K44" s="320"/>
      <c r="L44" s="320"/>
      <c r="M44" s="321"/>
      <c r="N44" s="353" t="s">
        <v>267</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268</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t="s">
        <v>273</v>
      </c>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t="s">
        <v>277</v>
      </c>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691</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444</v>
      </c>
      <c r="C59" s="320"/>
      <c r="D59" s="320"/>
      <c r="E59" s="320"/>
      <c r="F59" s="320"/>
      <c r="G59" s="320"/>
      <c r="H59" s="320"/>
      <c r="I59" s="320"/>
      <c r="J59" s="320"/>
      <c r="K59" s="320"/>
      <c r="L59" s="320"/>
      <c r="M59" s="321"/>
      <c r="N59" s="353" t="s">
        <v>280</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286</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445</v>
      </c>
      <c r="C64" s="320"/>
      <c r="D64" s="320"/>
      <c r="E64" s="320"/>
      <c r="F64" s="320"/>
      <c r="G64" s="320"/>
      <c r="H64" s="320"/>
      <c r="I64" s="320"/>
      <c r="J64" s="320"/>
      <c r="K64" s="320"/>
      <c r="L64" s="320"/>
      <c r="M64" s="321"/>
      <c r="N64" s="353" t="s">
        <v>282</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285</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Z1_ZP!G18</f>
        <v>24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24</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10</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6</v>
      </c>
      <c r="H74" s="332"/>
      <c r="I74" s="333"/>
      <c r="J74" s="377"/>
      <c r="K74" s="341"/>
      <c r="L74" s="316" t="s">
        <v>149</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152</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155</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t="s">
        <v>172</v>
      </c>
      <c r="M77" s="317"/>
      <c r="N77" s="317"/>
      <c r="O77" s="317"/>
      <c r="P77" s="317"/>
      <c r="Q77" s="317"/>
      <c r="R77" s="317"/>
      <c r="S77" s="318"/>
    </row>
    <row r="78" spans="1:19" ht="15" customHeight="1" x14ac:dyDescent="0.25">
      <c r="A78" s="343"/>
      <c r="B78" s="350" t="s">
        <v>126</v>
      </c>
      <c r="C78" s="351"/>
      <c r="D78" s="351"/>
      <c r="E78" s="351"/>
      <c r="F78" s="352"/>
      <c r="G78" s="331">
        <v>4</v>
      </c>
      <c r="H78" s="332"/>
      <c r="I78" s="333"/>
      <c r="J78" s="377"/>
      <c r="K78" s="341"/>
      <c r="L78" s="316" t="s">
        <v>175</v>
      </c>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v>2</v>
      </c>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168</v>
      </c>
      <c r="M83" s="317"/>
      <c r="N83" s="317"/>
      <c r="O83" s="317"/>
      <c r="P83" s="317"/>
      <c r="Q83" s="317"/>
      <c r="R83" s="317"/>
      <c r="S83" s="318"/>
    </row>
    <row r="84" spans="1:19" ht="15" customHeight="1" x14ac:dyDescent="0.25">
      <c r="A84" s="343"/>
      <c r="B84" s="309" t="s">
        <v>132</v>
      </c>
      <c r="C84" s="310"/>
      <c r="D84" s="310"/>
      <c r="E84" s="310"/>
      <c r="F84" s="311"/>
      <c r="G84" s="347">
        <f>Z1_ZP!H18</f>
        <v>51</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Z1_ZP!E18</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146</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40</v>
      </c>
      <c r="G91" s="421"/>
      <c r="H91" s="421"/>
      <c r="I91" s="422"/>
      <c r="J91" s="441"/>
      <c r="K91" s="445"/>
      <c r="L91" s="328" t="s">
        <v>138</v>
      </c>
      <c r="M91" s="329"/>
      <c r="N91" s="329"/>
      <c r="O91" s="329"/>
      <c r="P91" s="329"/>
      <c r="Q91" s="329"/>
      <c r="R91" s="329"/>
      <c r="S91" s="330"/>
    </row>
    <row r="92" spans="1:19" ht="15" customHeight="1" x14ac:dyDescent="0.25">
      <c r="A92" s="437"/>
      <c r="B92" s="417" t="s">
        <v>164</v>
      </c>
      <c r="C92" s="418"/>
      <c r="D92" s="418"/>
      <c r="E92" s="419"/>
      <c r="F92" s="420">
        <v>10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27.5" customHeight="1" x14ac:dyDescent="0.25">
      <c r="A98" s="430"/>
      <c r="B98" s="400" t="s">
        <v>383</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91.5" customHeight="1" x14ac:dyDescent="0.25">
      <c r="A100" s="430"/>
      <c r="B100" s="400" t="s">
        <v>386</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8.25" customHeight="1" x14ac:dyDescent="0.25">
      <c r="A102" s="430"/>
      <c r="B102" s="400" t="s">
        <v>387</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q+GPeXka11rezu6JEleuUolGIIRexqXdD7/dQrTjhAM0aw56BoCe2XTucHxAXZ8KHGrPK+FL0AU0hMbfTw6JZw==" saltValue="+REhb8qhdJRYnRnVMwAZR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14:S33" xr:uid="{00000000-0002-0000-0900-000004000000}">
      <formula1>KEW_Z1</formula1>
    </dataValidation>
    <dataValidation type="list" allowBlank="1" showInputMessage="1" showErrorMessage="1" sqref="N34:S53" xr:uid="{00000000-0002-0000-0900-000005000000}">
      <formula1>KEU_Z1</formula1>
    </dataValidation>
    <dataValidation type="list" allowBlank="1" showInputMessage="1" showErrorMessage="1" sqref="N54:S68" xr:uid="{00000000-0002-0000-0900-000006000000}">
      <formula1>KEK_Z1</formula1>
    </dataValidation>
  </dataValidations>
  <hyperlinks>
    <hyperlink ref="O13" r:id="rId1" xr:uid="{0D9043DB-B84F-4B7D-8DD1-C992CAF6B85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Z1_ZP!B16</f>
        <v>Moduł Z1/2</v>
      </c>
      <c r="B3" s="384"/>
      <c r="C3" s="384"/>
      <c r="D3" s="388" t="str">
        <f>Z1_ZP!C16</f>
        <v>Organizacja i zarządzanie</v>
      </c>
      <c r="E3" s="389"/>
      <c r="F3" s="389"/>
      <c r="G3" s="389"/>
      <c r="H3" s="389"/>
      <c r="I3" s="390"/>
      <c r="J3" s="3"/>
      <c r="K3" s="3"/>
      <c r="L3" s="4"/>
      <c r="M3" s="4"/>
      <c r="N3" s="4"/>
      <c r="O3" s="4"/>
      <c r="P3" s="4"/>
      <c r="Q3" s="4"/>
      <c r="R3" s="4"/>
    </row>
    <row r="4" spans="1:19" ht="18.75" thickBot="1" x14ac:dyDescent="0.3">
      <c r="A4" s="447" t="s">
        <v>108</v>
      </c>
      <c r="B4" s="447"/>
      <c r="C4" s="447"/>
      <c r="D4" s="385" t="str">
        <f>Z1_ZP!B19</f>
        <v>Kurs 2.3.</v>
      </c>
      <c r="E4" s="386"/>
      <c r="F4" s="386"/>
      <c r="G4" s="386"/>
      <c r="H4" s="386"/>
      <c r="I4" s="387"/>
      <c r="J4" s="3"/>
      <c r="K4" s="3"/>
      <c r="L4" s="4"/>
      <c r="M4" s="4"/>
      <c r="N4" s="4"/>
      <c r="O4" s="4"/>
      <c r="P4" s="4"/>
      <c r="Q4" s="4"/>
      <c r="R4" s="4"/>
    </row>
    <row r="5" spans="1:19" ht="23.25" thickBot="1" x14ac:dyDescent="0.3">
      <c r="A5" s="448" t="s">
        <v>109</v>
      </c>
      <c r="B5" s="448"/>
      <c r="C5" s="448"/>
      <c r="D5" s="449" t="str">
        <f>Z1_ZP!C19</f>
        <v>Zarządzanie procesowe i logistyka w organizacji</v>
      </c>
      <c r="E5" s="449"/>
      <c r="F5" s="449"/>
      <c r="G5" s="449"/>
      <c r="H5" s="449"/>
      <c r="I5" s="449"/>
      <c r="J5" s="449"/>
      <c r="K5" s="449"/>
      <c r="L5" s="450" t="s">
        <v>94</v>
      </c>
      <c r="M5" s="450"/>
      <c r="N5" s="16">
        <f>Z1_ZP!D19</f>
        <v>3</v>
      </c>
      <c r="O5" s="450" t="s">
        <v>95</v>
      </c>
      <c r="P5" s="450"/>
      <c r="Q5" s="459" t="str">
        <f>Z1_ZP!F16</f>
        <v>dr R. Nowak-Lewandowska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(2)'!G6</f>
        <v>I</v>
      </c>
      <c r="H7" s="138" t="s">
        <v>99</v>
      </c>
      <c r="I7" s="44">
        <f>'M (2)'!I6</f>
        <v>1</v>
      </c>
      <c r="J7" s="293" t="s">
        <v>287</v>
      </c>
      <c r="K7" s="294"/>
      <c r="L7" s="392" t="s">
        <v>100</v>
      </c>
      <c r="M7" s="393"/>
      <c r="N7" s="7" t="s">
        <v>101</v>
      </c>
      <c r="O7" s="459" t="s">
        <v>102</v>
      </c>
      <c r="P7" s="459"/>
      <c r="Q7" s="460" t="s">
        <v>103</v>
      </c>
      <c r="R7" s="460"/>
      <c r="S7" s="17">
        <f>Z1_ZP!G19</f>
        <v>20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692</v>
      </c>
      <c r="C14" s="398"/>
      <c r="D14" s="398"/>
      <c r="E14" s="398"/>
      <c r="F14" s="398"/>
      <c r="G14" s="398"/>
      <c r="H14" s="398"/>
      <c r="I14" s="398"/>
      <c r="J14" s="398"/>
      <c r="K14" s="398"/>
      <c r="L14" s="398"/>
      <c r="M14" s="399"/>
      <c r="N14" s="362" t="s">
        <v>250</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251</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253</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446</v>
      </c>
      <c r="C19" s="320"/>
      <c r="D19" s="320"/>
      <c r="E19" s="320"/>
      <c r="F19" s="320"/>
      <c r="G19" s="320"/>
      <c r="H19" s="320"/>
      <c r="I19" s="320"/>
      <c r="J19" s="320"/>
      <c r="K19" s="320"/>
      <c r="L19" s="320"/>
      <c r="M19" s="321"/>
      <c r="N19" s="353" t="s">
        <v>255</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693</v>
      </c>
      <c r="C24" s="320"/>
      <c r="D24" s="320"/>
      <c r="E24" s="320"/>
      <c r="F24" s="320"/>
      <c r="G24" s="320"/>
      <c r="H24" s="320"/>
      <c r="I24" s="320"/>
      <c r="J24" s="320"/>
      <c r="K24" s="320"/>
      <c r="L24" s="320"/>
      <c r="M24" s="321"/>
      <c r="N24" s="353" t="s">
        <v>250</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884</v>
      </c>
      <c r="C29" s="320"/>
      <c r="D29" s="320"/>
      <c r="E29" s="320"/>
      <c r="F29" s="320"/>
      <c r="G29" s="320"/>
      <c r="H29" s="320"/>
      <c r="I29" s="320"/>
      <c r="J29" s="320"/>
      <c r="K29" s="320"/>
      <c r="L29" s="320"/>
      <c r="M29" s="321"/>
      <c r="N29" s="353" t="s">
        <v>253</v>
      </c>
      <c r="O29" s="354"/>
      <c r="P29" s="354"/>
      <c r="Q29" s="354"/>
      <c r="R29" s="354"/>
      <c r="S29" s="355"/>
    </row>
    <row r="30" spans="1:19" ht="15" customHeight="1" x14ac:dyDescent="0.25">
      <c r="A30" s="343"/>
      <c r="B30" s="322"/>
      <c r="C30" s="467"/>
      <c r="D30" s="467"/>
      <c r="E30" s="467"/>
      <c r="F30" s="467"/>
      <c r="G30" s="467"/>
      <c r="H30" s="467"/>
      <c r="I30" s="467"/>
      <c r="J30" s="467"/>
      <c r="K30" s="467"/>
      <c r="L30" s="467"/>
      <c r="M30" s="324"/>
      <c r="N30" s="356"/>
      <c r="O30" s="357"/>
      <c r="P30" s="357"/>
      <c r="Q30" s="357"/>
      <c r="R30" s="357"/>
      <c r="S30" s="358"/>
    </row>
    <row r="31" spans="1:19" ht="15"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450</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268</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451</v>
      </c>
      <c r="C39" s="320"/>
      <c r="D39" s="320"/>
      <c r="E39" s="320"/>
      <c r="F39" s="320"/>
      <c r="G39" s="320"/>
      <c r="H39" s="320"/>
      <c r="I39" s="320"/>
      <c r="J39" s="320"/>
      <c r="K39" s="320"/>
      <c r="L39" s="320"/>
      <c r="M39" s="321"/>
      <c r="N39" s="353" t="s">
        <v>267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271</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447</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448</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282</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285</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449</v>
      </c>
      <c r="C64" s="320"/>
      <c r="D64" s="320"/>
      <c r="E64" s="320"/>
      <c r="F64" s="320"/>
      <c r="G64" s="320"/>
      <c r="H64" s="320"/>
      <c r="I64" s="320"/>
      <c r="J64" s="320"/>
      <c r="K64" s="320"/>
      <c r="L64" s="320"/>
      <c r="M64" s="321"/>
      <c r="N64" s="353" t="s">
        <v>280</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Z1_ZP!G19</f>
        <v>20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20</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149</v>
      </c>
      <c r="M73" s="317"/>
      <c r="N73" s="317"/>
      <c r="O73" s="317"/>
      <c r="P73" s="317"/>
      <c r="Q73" s="317"/>
      <c r="R73" s="317"/>
      <c r="S73" s="318"/>
    </row>
    <row r="74" spans="1:19" ht="15" customHeight="1" x14ac:dyDescent="0.25">
      <c r="A74" s="343"/>
      <c r="B74" s="350" t="s">
        <v>122</v>
      </c>
      <c r="C74" s="351"/>
      <c r="D74" s="351"/>
      <c r="E74" s="351"/>
      <c r="F74" s="352"/>
      <c r="G74" s="331">
        <v>12</v>
      </c>
      <c r="H74" s="332"/>
      <c r="I74" s="333"/>
      <c r="J74" s="377"/>
      <c r="K74" s="341"/>
      <c r="L74" s="316" t="s">
        <v>155</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152</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148</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Z1_ZP!H19</f>
        <v>55</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Z1_ZP!E19</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193</v>
      </c>
      <c r="C90" s="418"/>
      <c r="D90" s="418"/>
      <c r="E90" s="419"/>
      <c r="F90" s="420">
        <v>60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20</v>
      </c>
      <c r="G91" s="421"/>
      <c r="H91" s="421"/>
      <c r="I91" s="422"/>
      <c r="J91" s="441"/>
      <c r="K91" s="445"/>
      <c r="L91" s="328" t="s">
        <v>138</v>
      </c>
      <c r="M91" s="329"/>
      <c r="N91" s="329"/>
      <c r="O91" s="329"/>
      <c r="P91" s="329"/>
      <c r="Q91" s="329"/>
      <c r="R91" s="329"/>
      <c r="S91" s="330"/>
    </row>
    <row r="92" spans="1:19" ht="15" customHeight="1" x14ac:dyDescent="0.25">
      <c r="A92" s="437"/>
      <c r="B92" s="417" t="s">
        <v>146</v>
      </c>
      <c r="C92" s="418"/>
      <c r="D92" s="418"/>
      <c r="E92" s="419"/>
      <c r="F92" s="420">
        <v>20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202.5" customHeight="1" x14ac:dyDescent="0.25">
      <c r="A98" s="430"/>
      <c r="B98" s="465" t="s">
        <v>885</v>
      </c>
      <c r="C98" s="465"/>
      <c r="D98" s="465"/>
      <c r="E98" s="465"/>
      <c r="F98" s="465"/>
      <c r="G98" s="465"/>
      <c r="H98" s="465"/>
      <c r="I98" s="465"/>
      <c r="J98" s="465"/>
      <c r="K98" s="465"/>
      <c r="L98" s="465"/>
      <c r="M98" s="465"/>
      <c r="N98" s="465"/>
      <c r="O98" s="465"/>
      <c r="P98" s="465"/>
      <c r="Q98" s="465"/>
      <c r="R98" s="465"/>
      <c r="S98" s="466"/>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95.25" customHeight="1" x14ac:dyDescent="0.25">
      <c r="A100" s="430"/>
      <c r="B100" s="465" t="s">
        <v>886</v>
      </c>
      <c r="C100" s="465"/>
      <c r="D100" s="465"/>
      <c r="E100" s="465"/>
      <c r="F100" s="465"/>
      <c r="G100" s="465"/>
      <c r="H100" s="465"/>
      <c r="I100" s="465"/>
      <c r="J100" s="465"/>
      <c r="K100" s="465"/>
      <c r="L100" s="465"/>
      <c r="M100" s="465"/>
      <c r="N100" s="465"/>
      <c r="O100" s="465"/>
      <c r="P100" s="465"/>
      <c r="Q100" s="465"/>
      <c r="R100" s="465"/>
      <c r="S100" s="466"/>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1" customHeight="1" x14ac:dyDescent="0.25">
      <c r="A102" s="430"/>
      <c r="B102" s="465" t="s">
        <v>887</v>
      </c>
      <c r="C102" s="465"/>
      <c r="D102" s="465"/>
      <c r="E102" s="465"/>
      <c r="F102" s="465"/>
      <c r="G102" s="465"/>
      <c r="H102" s="465"/>
      <c r="I102" s="465"/>
      <c r="J102" s="465"/>
      <c r="K102" s="465"/>
      <c r="L102" s="465"/>
      <c r="M102" s="465"/>
      <c r="N102" s="465"/>
      <c r="O102" s="465"/>
      <c r="P102" s="465"/>
      <c r="Q102" s="465"/>
      <c r="R102" s="465"/>
      <c r="S102" s="466"/>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8OTbOvVvxu1gPVRTu3d1a+DaXhArM70FJwasluejeehspJYyM69+huwkqr+o5pxG+/7Rk3VjthYfz5kbA2s4Nw==" saltValue="DvWluIEtdpH23SoPJdN7J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A00-000000000000}">
      <formula1>KEK_Z1</formula1>
    </dataValidation>
    <dataValidation type="list" allowBlank="1" showInputMessage="1" showErrorMessage="1" sqref="N34:S53" xr:uid="{00000000-0002-0000-0A00-000001000000}">
      <formula1>KEU_Z1</formula1>
    </dataValidation>
    <dataValidation type="list" allowBlank="1" showInputMessage="1" showErrorMessage="1" sqref="N14:S33" xr:uid="{00000000-0002-0000-0A00-000002000000}">
      <formula1>KEW_Z1</formula1>
    </dataValidation>
    <dataValidation type="list" allowBlank="1" showInputMessage="1" showErrorMessage="1" sqref="L81:L85" xr:uid="{00000000-0002-0000-0A00-000003000000}">
      <formula1>PRAC_STUD</formula1>
    </dataValidation>
    <dataValidation type="list" allowBlank="1" showInputMessage="1" showErrorMessage="1" sqref="L72:L79" xr:uid="{00000000-0002-0000-0A00-000004000000}">
      <formula1>METODY</formula1>
    </dataValidation>
    <dataValidation type="list" allowBlank="1" showInputMessage="1" showErrorMessage="1" sqref="L7" xr:uid="{00000000-0002-0000-0A00-000005000000}">
      <formula1>STATUS</formula1>
    </dataValidation>
    <dataValidation type="list" allowBlank="1" showInputMessage="1" showErrorMessage="1" sqref="B90:E94" xr:uid="{00000000-0002-0000-0A00-000006000000}">
      <formula1>ZAL</formula1>
    </dataValidation>
  </dataValidations>
  <hyperlinks>
    <hyperlink ref="O13" r:id="rId1" xr:uid="{2986F225-4102-4E98-8C17-DB94025E43F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Z1_ZP!B16</f>
        <v>Moduł Z1/2</v>
      </c>
      <c r="B3" s="384"/>
      <c r="C3" s="384"/>
      <c r="D3" s="388" t="str">
        <f>Z1_ZP!C16</f>
        <v>Organizacja i zarządzanie</v>
      </c>
      <c r="E3" s="389"/>
      <c r="F3" s="389"/>
      <c r="G3" s="389"/>
      <c r="H3" s="389"/>
      <c r="I3" s="390"/>
      <c r="J3" s="3"/>
      <c r="K3" s="3"/>
      <c r="L3" s="4"/>
      <c r="M3" s="4"/>
      <c r="N3" s="4"/>
      <c r="O3" s="4"/>
      <c r="P3" s="4"/>
      <c r="Q3" s="4"/>
      <c r="R3" s="4"/>
    </row>
    <row r="4" spans="1:19" ht="18.75" thickBot="1" x14ac:dyDescent="0.3">
      <c r="A4" s="447" t="s">
        <v>108</v>
      </c>
      <c r="B4" s="447"/>
      <c r="C4" s="447"/>
      <c r="D4" s="385" t="str">
        <f>Z1_ZP!B20</f>
        <v>Kurs 2.4.</v>
      </c>
      <c r="E4" s="386"/>
      <c r="F4" s="386"/>
      <c r="G4" s="386"/>
      <c r="H4" s="386"/>
      <c r="I4" s="387"/>
      <c r="J4" s="3"/>
      <c r="K4" s="3"/>
      <c r="L4" s="4"/>
      <c r="M4" s="4"/>
      <c r="N4" s="4"/>
      <c r="O4" s="4"/>
      <c r="P4" s="4"/>
      <c r="Q4" s="4"/>
      <c r="R4" s="4"/>
    </row>
    <row r="5" spans="1:19" ht="23.25" thickBot="1" x14ac:dyDescent="0.3">
      <c r="A5" s="448" t="s">
        <v>109</v>
      </c>
      <c r="B5" s="448"/>
      <c r="C5" s="448"/>
      <c r="D5" s="449" t="str">
        <f>Z1_ZP!C20</f>
        <v>Zarządzanie jakością</v>
      </c>
      <c r="E5" s="449"/>
      <c r="F5" s="449"/>
      <c r="G5" s="449"/>
      <c r="H5" s="449"/>
      <c r="I5" s="449"/>
      <c r="J5" s="449"/>
      <c r="K5" s="449"/>
      <c r="L5" s="450" t="s">
        <v>94</v>
      </c>
      <c r="M5" s="450"/>
      <c r="N5" s="16">
        <f>Z1_ZP!D20</f>
        <v>2</v>
      </c>
      <c r="O5" s="450" t="s">
        <v>95</v>
      </c>
      <c r="P5" s="450"/>
      <c r="Q5" s="459" t="str">
        <f>Z1_ZP!F16</f>
        <v>dr R. Nowak-Lewandowska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(2)'!G6</f>
        <v>I</v>
      </c>
      <c r="H7" s="138" t="s">
        <v>99</v>
      </c>
      <c r="I7" s="44">
        <f>'M (2)'!I6</f>
        <v>1</v>
      </c>
      <c r="J7" s="293" t="s">
        <v>287</v>
      </c>
      <c r="K7" s="294"/>
      <c r="L7" s="392" t="s">
        <v>100</v>
      </c>
      <c r="M7" s="393"/>
      <c r="N7" s="7" t="s">
        <v>101</v>
      </c>
      <c r="O7" s="459" t="s">
        <v>102</v>
      </c>
      <c r="P7" s="459"/>
      <c r="Q7" s="460" t="s">
        <v>103</v>
      </c>
      <c r="R7" s="460"/>
      <c r="S7" s="17">
        <f>Z1_ZP!G20</f>
        <v>14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888</v>
      </c>
      <c r="C14" s="398"/>
      <c r="D14" s="398"/>
      <c r="E14" s="398"/>
      <c r="F14" s="398"/>
      <c r="G14" s="398"/>
      <c r="H14" s="398"/>
      <c r="I14" s="398"/>
      <c r="J14" s="398"/>
      <c r="K14" s="398"/>
      <c r="L14" s="398"/>
      <c r="M14" s="399"/>
      <c r="N14" s="362" t="s">
        <v>250</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452</v>
      </c>
      <c r="C19" s="320"/>
      <c r="D19" s="320"/>
      <c r="E19" s="320"/>
      <c r="F19" s="320"/>
      <c r="G19" s="320"/>
      <c r="H19" s="320"/>
      <c r="I19" s="320"/>
      <c r="J19" s="320"/>
      <c r="K19" s="320"/>
      <c r="L19" s="320"/>
      <c r="M19" s="321"/>
      <c r="N19" s="353" t="s">
        <v>250</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251</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t="s">
        <v>253</v>
      </c>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453</v>
      </c>
      <c r="C24" s="320"/>
      <c r="D24" s="320"/>
      <c r="E24" s="320"/>
      <c r="F24" s="320"/>
      <c r="G24" s="320"/>
      <c r="H24" s="320"/>
      <c r="I24" s="320"/>
      <c r="J24" s="320"/>
      <c r="K24" s="320"/>
      <c r="L24" s="320"/>
      <c r="M24" s="321"/>
      <c r="N24" s="353" t="s">
        <v>253</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454</v>
      </c>
      <c r="C29" s="320"/>
      <c r="D29" s="320"/>
      <c r="E29" s="320"/>
      <c r="F29" s="320"/>
      <c r="G29" s="320"/>
      <c r="H29" s="320"/>
      <c r="I29" s="320"/>
      <c r="J29" s="320"/>
      <c r="K29" s="320"/>
      <c r="L29" s="320"/>
      <c r="M29" s="321"/>
      <c r="N29" s="353" t="s">
        <v>253</v>
      </c>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455</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268</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456</v>
      </c>
      <c r="C39" s="320"/>
      <c r="D39" s="320"/>
      <c r="E39" s="320"/>
      <c r="F39" s="320"/>
      <c r="G39" s="320"/>
      <c r="H39" s="320"/>
      <c r="I39" s="320"/>
      <c r="J39" s="320"/>
      <c r="K39" s="320"/>
      <c r="L39" s="320"/>
      <c r="M39" s="321"/>
      <c r="N39" s="353" t="s">
        <v>269</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457</v>
      </c>
      <c r="C44" s="320"/>
      <c r="D44" s="320"/>
      <c r="E44" s="320"/>
      <c r="F44" s="320"/>
      <c r="G44" s="320"/>
      <c r="H44" s="320"/>
      <c r="I44" s="320"/>
      <c r="J44" s="320"/>
      <c r="K44" s="320"/>
      <c r="L44" s="320"/>
      <c r="M44" s="321"/>
      <c r="N44" s="353" t="s">
        <v>266</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267</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458</v>
      </c>
      <c r="C49" s="320"/>
      <c r="D49" s="320"/>
      <c r="E49" s="320"/>
      <c r="F49" s="320"/>
      <c r="G49" s="320"/>
      <c r="H49" s="320"/>
      <c r="I49" s="320"/>
      <c r="J49" s="320"/>
      <c r="K49" s="320"/>
      <c r="L49" s="320"/>
      <c r="M49" s="321"/>
      <c r="N49" s="353" t="s">
        <v>268</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459</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460</v>
      </c>
      <c r="C59" s="320"/>
      <c r="D59" s="320"/>
      <c r="E59" s="320"/>
      <c r="F59" s="320"/>
      <c r="G59" s="320"/>
      <c r="H59" s="320"/>
      <c r="I59" s="320"/>
      <c r="J59" s="320"/>
      <c r="K59" s="320"/>
      <c r="L59" s="320"/>
      <c r="M59" s="321"/>
      <c r="N59" s="353" t="s">
        <v>283</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284</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461</v>
      </c>
      <c r="C64" s="320"/>
      <c r="D64" s="320"/>
      <c r="E64" s="320"/>
      <c r="F64" s="320"/>
      <c r="G64" s="320"/>
      <c r="H64" s="320"/>
      <c r="I64" s="320"/>
      <c r="J64" s="320"/>
      <c r="K64" s="320"/>
      <c r="L64" s="320"/>
      <c r="M64" s="321"/>
      <c r="N64" s="353" t="s">
        <v>280</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282</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Z1_ZP!G20</f>
        <v>14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14</v>
      </c>
      <c r="H72" s="335"/>
      <c r="I72" s="336"/>
      <c r="J72" s="377"/>
      <c r="K72" s="341"/>
      <c r="L72" s="316" t="s">
        <v>145</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149</v>
      </c>
      <c r="M73" s="317"/>
      <c r="N73" s="317"/>
      <c r="O73" s="317"/>
      <c r="P73" s="317"/>
      <c r="Q73" s="317"/>
      <c r="R73" s="317"/>
      <c r="S73" s="318"/>
    </row>
    <row r="74" spans="1:19" ht="15" customHeight="1" x14ac:dyDescent="0.25">
      <c r="A74" s="343"/>
      <c r="B74" s="350" t="s">
        <v>122</v>
      </c>
      <c r="C74" s="351"/>
      <c r="D74" s="351"/>
      <c r="E74" s="351"/>
      <c r="F74" s="352"/>
      <c r="G74" s="331">
        <v>12</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155</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342</v>
      </c>
      <c r="M83" s="317"/>
      <c r="N83" s="317"/>
      <c r="O83" s="317"/>
      <c r="P83" s="317"/>
      <c r="Q83" s="317"/>
      <c r="R83" s="317"/>
      <c r="S83" s="318"/>
    </row>
    <row r="84" spans="1:19" ht="15" customHeight="1" x14ac:dyDescent="0.25">
      <c r="A84" s="343"/>
      <c r="B84" s="309" t="s">
        <v>132</v>
      </c>
      <c r="C84" s="310"/>
      <c r="D84" s="310"/>
      <c r="E84" s="310"/>
      <c r="F84" s="311"/>
      <c r="G84" s="347">
        <f>Z1_ZP!H20</f>
        <v>36</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Z1_ZP!E20</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146</v>
      </c>
      <c r="C90" s="418"/>
      <c r="D90" s="418"/>
      <c r="E90" s="419"/>
      <c r="F90" s="420">
        <v>60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30</v>
      </c>
      <c r="G91" s="421"/>
      <c r="H91" s="421"/>
      <c r="I91" s="422"/>
      <c r="J91" s="441"/>
      <c r="K91" s="445"/>
      <c r="L91" s="328" t="s">
        <v>138</v>
      </c>
      <c r="M91" s="329"/>
      <c r="N91" s="329"/>
      <c r="O91" s="329"/>
      <c r="P91" s="329"/>
      <c r="Q91" s="329"/>
      <c r="R91" s="329"/>
      <c r="S91" s="330"/>
    </row>
    <row r="92" spans="1:19" ht="15" customHeight="1" x14ac:dyDescent="0.25">
      <c r="A92" s="437"/>
      <c r="B92" s="417" t="s">
        <v>164</v>
      </c>
      <c r="C92" s="418"/>
      <c r="D92" s="418"/>
      <c r="E92" s="419"/>
      <c r="F92" s="420">
        <v>10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241.5" customHeight="1" x14ac:dyDescent="0.25">
      <c r="A98" s="430"/>
      <c r="B98" s="465" t="s">
        <v>889</v>
      </c>
      <c r="C98" s="465"/>
      <c r="D98" s="465"/>
      <c r="E98" s="465"/>
      <c r="F98" s="465"/>
      <c r="G98" s="465"/>
      <c r="H98" s="465"/>
      <c r="I98" s="465"/>
      <c r="J98" s="465"/>
      <c r="K98" s="465"/>
      <c r="L98" s="465"/>
      <c r="M98" s="465"/>
      <c r="N98" s="465"/>
      <c r="O98" s="465"/>
      <c r="P98" s="465"/>
      <c r="Q98" s="465"/>
      <c r="R98" s="465"/>
      <c r="S98" s="466"/>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107.25" customHeight="1" x14ac:dyDescent="0.25">
      <c r="A100" s="430"/>
      <c r="B100" s="465" t="s">
        <v>890</v>
      </c>
      <c r="C100" s="465"/>
      <c r="D100" s="465"/>
      <c r="E100" s="465"/>
      <c r="F100" s="465"/>
      <c r="G100" s="465"/>
      <c r="H100" s="465"/>
      <c r="I100" s="465"/>
      <c r="J100" s="465"/>
      <c r="K100" s="465"/>
      <c r="L100" s="465"/>
      <c r="M100" s="465"/>
      <c r="N100" s="465"/>
      <c r="O100" s="465"/>
      <c r="P100" s="465"/>
      <c r="Q100" s="465"/>
      <c r="R100" s="465"/>
      <c r="S100" s="466"/>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5.25" customHeight="1" x14ac:dyDescent="0.25">
      <c r="A102" s="430"/>
      <c r="B102" s="465" t="s">
        <v>891</v>
      </c>
      <c r="C102" s="465"/>
      <c r="D102" s="465"/>
      <c r="E102" s="465"/>
      <c r="F102" s="465"/>
      <c r="G102" s="465"/>
      <c r="H102" s="465"/>
      <c r="I102" s="465"/>
      <c r="J102" s="465"/>
      <c r="K102" s="465"/>
      <c r="L102" s="465"/>
      <c r="M102" s="465"/>
      <c r="N102" s="465"/>
      <c r="O102" s="465"/>
      <c r="P102" s="465"/>
      <c r="Q102" s="465"/>
      <c r="R102" s="465"/>
      <c r="S102" s="466"/>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fXfPz5KsMR+YIqRKYrj9RfP+q4s2W7zcjd9BMiPzUCTsRy6DkZI54ALxQ0NxPaQZ9ksr+pc3d6+iAumvtgDaPQ==" saltValue="xbCGsEYqCXf0Li0f5XxP3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14:S33" xr:uid="{00000000-0002-0000-0B00-000004000000}">
      <formula1>KEW_Z1</formula1>
    </dataValidation>
    <dataValidation type="list" allowBlank="1" showInputMessage="1" showErrorMessage="1" sqref="N34:S53" xr:uid="{00000000-0002-0000-0B00-000005000000}">
      <formula1>KEU_Z1</formula1>
    </dataValidation>
    <dataValidation type="list" allowBlank="1" showInputMessage="1" showErrorMessage="1" sqref="N54:S68" xr:uid="{00000000-0002-0000-0B00-000006000000}">
      <formula1>KEK_Z1</formula1>
    </dataValidation>
  </dataValidations>
  <hyperlinks>
    <hyperlink ref="O13" r:id="rId1" xr:uid="{480B5126-F165-4AE7-8094-FFB80F8906E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C6E0B4"/>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Z1_ZP!B25</f>
        <v>Moduł Z1/3</v>
      </c>
      <c r="D3" s="308"/>
      <c r="E3" s="308"/>
      <c r="F3" s="288"/>
      <c r="G3" s="3"/>
      <c r="H3" s="3"/>
      <c r="I3" s="3"/>
      <c r="J3" s="3"/>
      <c r="K3" s="3"/>
      <c r="L3" s="4"/>
      <c r="M3" s="4"/>
      <c r="N3" s="4"/>
      <c r="O3" s="4"/>
      <c r="P3" s="4"/>
      <c r="Q3" s="4"/>
    </row>
    <row r="4" spans="1:19" s="175" customFormat="1" ht="39.75" customHeight="1" thickBot="1" x14ac:dyDescent="0.3">
      <c r="A4" s="290" t="s">
        <v>93</v>
      </c>
      <c r="B4" s="290"/>
      <c r="C4" s="298" t="str">
        <f>Z1_ZP!C25</f>
        <v xml:space="preserve">Kluczowe kompetencje dla biznesu </v>
      </c>
      <c r="D4" s="299"/>
      <c r="E4" s="299"/>
      <c r="F4" s="299"/>
      <c r="G4" s="299"/>
      <c r="H4" s="299"/>
      <c r="I4" s="299"/>
      <c r="J4" s="300"/>
      <c r="K4" s="303" t="s">
        <v>94</v>
      </c>
      <c r="L4" s="303"/>
      <c r="M4" s="139">
        <f>Z1_ZP!D25</f>
        <v>13</v>
      </c>
      <c r="N4" s="301" t="s">
        <v>95</v>
      </c>
      <c r="O4" s="302"/>
      <c r="P4" s="295" t="str">
        <f>Z1_ZP!F25</f>
        <v>dr M. Stankiewicz</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98</v>
      </c>
      <c r="H6" s="134" t="s">
        <v>99</v>
      </c>
      <c r="I6" s="44">
        <v>2</v>
      </c>
      <c r="J6" s="7" t="s">
        <v>288</v>
      </c>
      <c r="K6" s="291" t="s">
        <v>100</v>
      </c>
      <c r="L6" s="291"/>
      <c r="M6" s="292" t="s">
        <v>101</v>
      </c>
      <c r="N6" s="292"/>
      <c r="O6" s="184" t="s">
        <v>872</v>
      </c>
      <c r="P6" s="293" t="s">
        <v>103</v>
      </c>
      <c r="Q6" s="294"/>
      <c r="R6" s="139">
        <f>Z1_ZP!G25</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10.25" customHeight="1" thickBot="1" x14ac:dyDescent="0.3">
      <c r="A11" s="470" t="s">
        <v>874</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408</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610</v>
      </c>
      <c r="B22" s="272"/>
      <c r="C22" s="272"/>
      <c r="D22" s="272"/>
      <c r="E22" s="272"/>
      <c r="F22" s="272" t="s">
        <v>611</v>
      </c>
      <c r="G22" s="272"/>
      <c r="H22" s="272"/>
      <c r="I22" s="272"/>
      <c r="J22" s="272"/>
      <c r="K22" s="272"/>
      <c r="L22" s="272" t="s">
        <v>612</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Z1_ZP!B25</f>
        <v>Moduł Z1/3</v>
      </c>
      <c r="C26" s="231"/>
      <c r="D26" s="37" t="str">
        <f>Z1_ZP!B26</f>
        <v>Kurs 3.1.</v>
      </c>
      <c r="E26" s="178" t="str">
        <f>Z1_ZP!B25</f>
        <v>Moduł Z1/3</v>
      </c>
      <c r="F26" s="235" t="str">
        <f>Z1_ZP!B27</f>
        <v>Kurs 3.2.</v>
      </c>
      <c r="G26" s="236"/>
      <c r="H26" s="240" t="str">
        <f>Z1_ZP!B25</f>
        <v>Moduł Z1/3</v>
      </c>
      <c r="I26" s="241"/>
      <c r="J26" s="38" t="str">
        <f>Z1_ZP!B28</f>
        <v>Kurs 3.3.</v>
      </c>
      <c r="K26" s="245" t="str">
        <f>Z1_ZP!B25</f>
        <v>Moduł Z1/3</v>
      </c>
      <c r="L26" s="246"/>
      <c r="M26" s="245" t="str">
        <f>Z1_ZP!B29</f>
        <v>Kurs 3.4.</v>
      </c>
      <c r="N26" s="246"/>
      <c r="O26" s="247"/>
      <c r="P26" s="248"/>
      <c r="Q26" s="247"/>
      <c r="R26" s="249"/>
    </row>
    <row r="27" spans="1:19" s="179" customFormat="1" ht="59.25" customHeight="1" x14ac:dyDescent="0.25">
      <c r="A27" s="128" t="s">
        <v>109</v>
      </c>
      <c r="B27" s="473" t="str">
        <f>Z1_ZP!C26</f>
        <v xml:space="preserve">Technologie informatyczne i komunikacyjne </v>
      </c>
      <c r="C27" s="474"/>
      <c r="D27" s="475"/>
      <c r="E27" s="476" t="str">
        <f>Z1_ZP!C27</f>
        <v xml:space="preserve">Arkusze kalkulacyjne i bazy danych w praktyce </v>
      </c>
      <c r="F27" s="477"/>
      <c r="G27" s="478"/>
      <c r="H27" s="479" t="str">
        <f>Z1_ZP!C28</f>
        <v xml:space="preserve">Język obcy profesjonalny </v>
      </c>
      <c r="I27" s="480"/>
      <c r="J27" s="481"/>
      <c r="K27" s="482" t="str">
        <f>Z1_ZP!C29</f>
        <v xml:space="preserve">Socjologia </v>
      </c>
      <c r="L27" s="483"/>
      <c r="M27" s="483"/>
      <c r="N27" s="484"/>
      <c r="O27" s="485"/>
      <c r="P27" s="486"/>
      <c r="Q27" s="486"/>
      <c r="R27" s="487"/>
    </row>
    <row r="28" spans="1:19" s="179" customFormat="1" ht="30" customHeight="1" thickBot="1" x14ac:dyDescent="0.3">
      <c r="A28" s="43" t="s">
        <v>110</v>
      </c>
      <c r="B28" s="212">
        <f>Z1_ZP!D26</f>
        <v>3</v>
      </c>
      <c r="C28" s="213"/>
      <c r="D28" s="214"/>
      <c r="E28" s="215">
        <f>Z1_ZP!D27</f>
        <v>4</v>
      </c>
      <c r="F28" s="216"/>
      <c r="G28" s="217"/>
      <c r="H28" s="218">
        <f>Z1_ZP!D28</f>
        <v>4</v>
      </c>
      <c r="I28" s="219"/>
      <c r="J28" s="220"/>
      <c r="K28" s="221">
        <f>Z1_ZP!D29</f>
        <v>2</v>
      </c>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51" t="s">
        <v>569</v>
      </c>
      <c r="M29" s="152"/>
      <c r="N29" s="153"/>
      <c r="O29" s="154"/>
      <c r="P29" s="158"/>
      <c r="Q29" s="156"/>
      <c r="R29" s="157"/>
    </row>
  </sheetData>
  <sheetProtection algorithmName="SHA-512" hashValue="PVIIFRAnwuHwWlgACGfEJB9LWxAAn5g3oyneS4UGVHNjn2+Emu9R6hmQ4psBckKS67mwCbbinH51h/LbG1V5ew==" saltValue="e+IPqfIpfUK4D03JQbuPd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8D7B3819-F8F2-47F3-AE82-11770F02BF9E}"/>
    <hyperlink ref="L29" r:id="rId2" xr:uid="{4E112E02-59D7-4AC4-A403-513BFC691DA4}"/>
    <hyperlink ref="C29" r:id="rId3" xr:uid="{4BAF5757-6692-4B80-99E3-CBBDA492B810}"/>
    <hyperlink ref="I29" r:id="rId4" xr:uid="{D9403FC7-C20A-4C1B-AE4B-3E6787ADA8C6}"/>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Gothic,Pogrubiony"&amp;12&amp;K05-047KARTA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Z1_ZP!B25</f>
        <v>Moduł Z1/3</v>
      </c>
      <c r="B3" s="384"/>
      <c r="C3" s="384"/>
      <c r="D3" s="388" t="str">
        <f>Z1_ZP!C25</f>
        <v xml:space="preserve">Kluczowe kompetencje dla biznesu </v>
      </c>
      <c r="E3" s="389"/>
      <c r="F3" s="389"/>
      <c r="G3" s="389"/>
      <c r="H3" s="389"/>
      <c r="I3" s="390"/>
      <c r="J3" s="3"/>
      <c r="K3" s="3"/>
      <c r="L3" s="4"/>
      <c r="M3" s="4"/>
      <c r="N3" s="4"/>
      <c r="O3" s="4"/>
      <c r="P3" s="4"/>
      <c r="Q3" s="4"/>
      <c r="R3" s="4"/>
    </row>
    <row r="4" spans="1:19" ht="18.75" thickBot="1" x14ac:dyDescent="0.3">
      <c r="A4" s="447" t="s">
        <v>108</v>
      </c>
      <c r="B4" s="447"/>
      <c r="C4" s="447"/>
      <c r="D4" s="385" t="str">
        <f>Z1_ZP!B26</f>
        <v>Kurs 3.1.</v>
      </c>
      <c r="E4" s="386"/>
      <c r="F4" s="386"/>
      <c r="G4" s="386"/>
      <c r="H4" s="386"/>
      <c r="I4" s="387"/>
      <c r="J4" s="3"/>
      <c r="K4" s="3"/>
      <c r="L4" s="4"/>
      <c r="M4" s="4"/>
      <c r="N4" s="4"/>
      <c r="O4" s="4"/>
      <c r="P4" s="4"/>
      <c r="Q4" s="4"/>
      <c r="R4" s="4"/>
    </row>
    <row r="5" spans="1:19" ht="23.25" thickBot="1" x14ac:dyDescent="0.3">
      <c r="A5" s="448" t="s">
        <v>109</v>
      </c>
      <c r="B5" s="448"/>
      <c r="C5" s="448"/>
      <c r="D5" s="449" t="str">
        <f>Z1_ZP!C26</f>
        <v xml:space="preserve">Technologie informatyczne i komunikacyjne </v>
      </c>
      <c r="E5" s="449"/>
      <c r="F5" s="449"/>
      <c r="G5" s="449"/>
      <c r="H5" s="449"/>
      <c r="I5" s="449"/>
      <c r="J5" s="449"/>
      <c r="K5" s="449"/>
      <c r="L5" s="450" t="s">
        <v>94</v>
      </c>
      <c r="M5" s="450"/>
      <c r="N5" s="16">
        <f>Z1_ZP!D26</f>
        <v>3</v>
      </c>
      <c r="O5" s="450" t="s">
        <v>95</v>
      </c>
      <c r="P5" s="450"/>
      <c r="Q5" s="451" t="str">
        <f>Z1_ZP!F25</f>
        <v>dr M. Stankiewicz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(3)'!G6</f>
        <v>I</v>
      </c>
      <c r="H7" s="138" t="s">
        <v>99</v>
      </c>
      <c r="I7" s="44">
        <f>'M (3)'!I6</f>
        <v>2</v>
      </c>
      <c r="J7" s="293" t="s">
        <v>287</v>
      </c>
      <c r="K7" s="294"/>
      <c r="L7" s="392" t="s">
        <v>100</v>
      </c>
      <c r="M7" s="393"/>
      <c r="N7" s="7" t="s">
        <v>101</v>
      </c>
      <c r="O7" s="459" t="s">
        <v>102</v>
      </c>
      <c r="P7" s="459"/>
      <c r="Q7" s="460" t="s">
        <v>103</v>
      </c>
      <c r="R7" s="460"/>
      <c r="S7" s="17">
        <f>Z1_ZP!G26</f>
        <v>18</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588</v>
      </c>
      <c r="C14" s="398"/>
      <c r="D14" s="398"/>
      <c r="E14" s="398"/>
      <c r="F14" s="398"/>
      <c r="G14" s="398"/>
      <c r="H14" s="398"/>
      <c r="I14" s="398"/>
      <c r="J14" s="398"/>
      <c r="K14" s="398"/>
      <c r="L14" s="398"/>
      <c r="M14" s="399"/>
      <c r="N14" s="362" t="s">
        <v>260</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262</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589</v>
      </c>
      <c r="C19" s="320"/>
      <c r="D19" s="320"/>
      <c r="E19" s="320"/>
      <c r="F19" s="320"/>
      <c r="G19" s="320"/>
      <c r="H19" s="320"/>
      <c r="I19" s="320"/>
      <c r="J19" s="320"/>
      <c r="K19" s="320"/>
      <c r="L19" s="320"/>
      <c r="M19" s="321"/>
      <c r="N19" s="353" t="s">
        <v>265</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462</v>
      </c>
      <c r="C24" s="320"/>
      <c r="D24" s="320"/>
      <c r="E24" s="320"/>
      <c r="F24" s="320"/>
      <c r="G24" s="320"/>
      <c r="H24" s="320"/>
      <c r="I24" s="320"/>
      <c r="J24" s="320"/>
      <c r="K24" s="320"/>
      <c r="L24" s="320"/>
      <c r="M24" s="321"/>
      <c r="N24" s="353" t="s">
        <v>262</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590</v>
      </c>
      <c r="C34" s="398"/>
      <c r="D34" s="398"/>
      <c r="E34" s="398"/>
      <c r="F34" s="398"/>
      <c r="G34" s="398"/>
      <c r="H34" s="398"/>
      <c r="I34" s="398"/>
      <c r="J34" s="398"/>
      <c r="K34" s="398"/>
      <c r="L34" s="398"/>
      <c r="M34" s="399"/>
      <c r="N34" s="362"/>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275</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278</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591</v>
      </c>
      <c r="C39" s="320"/>
      <c r="D39" s="320"/>
      <c r="E39" s="320"/>
      <c r="F39" s="320"/>
      <c r="G39" s="320"/>
      <c r="H39" s="320"/>
      <c r="I39" s="320"/>
      <c r="J39" s="320"/>
      <c r="K39" s="320"/>
      <c r="L39" s="320"/>
      <c r="M39" s="321"/>
      <c r="N39" s="353" t="s">
        <v>269</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277</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592</v>
      </c>
      <c r="C44" s="320"/>
      <c r="D44" s="320"/>
      <c r="E44" s="320"/>
      <c r="F44" s="320"/>
      <c r="G44" s="320"/>
      <c r="H44" s="320"/>
      <c r="I44" s="320"/>
      <c r="J44" s="320"/>
      <c r="K44" s="320"/>
      <c r="L44" s="320"/>
      <c r="M44" s="321"/>
      <c r="N44" s="353" t="s">
        <v>274</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593</v>
      </c>
      <c r="C49" s="320"/>
      <c r="D49" s="320"/>
      <c r="E49" s="320"/>
      <c r="F49" s="320"/>
      <c r="G49" s="320"/>
      <c r="H49" s="320"/>
      <c r="I49" s="320"/>
      <c r="J49" s="320"/>
      <c r="K49" s="320"/>
      <c r="L49" s="320"/>
      <c r="M49" s="321"/>
      <c r="N49" s="353" t="s">
        <v>274</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594</v>
      </c>
      <c r="C54" s="398"/>
      <c r="D54" s="398"/>
      <c r="E54" s="398"/>
      <c r="F54" s="398"/>
      <c r="G54" s="398"/>
      <c r="H54" s="398"/>
      <c r="I54" s="398"/>
      <c r="J54" s="398"/>
      <c r="K54" s="398"/>
      <c r="L54" s="398"/>
      <c r="M54" s="399"/>
      <c r="N54" s="362" t="s">
        <v>280</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281</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282</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595</v>
      </c>
      <c r="C59" s="320"/>
      <c r="D59" s="320"/>
      <c r="E59" s="320"/>
      <c r="F59" s="320"/>
      <c r="G59" s="320"/>
      <c r="H59" s="320"/>
      <c r="I59" s="320"/>
      <c r="J59" s="320"/>
      <c r="K59" s="320"/>
      <c r="L59" s="320"/>
      <c r="M59" s="321"/>
      <c r="N59" s="353" t="s">
        <v>283</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284</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285</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596</v>
      </c>
      <c r="C64" s="320"/>
      <c r="D64" s="320"/>
      <c r="E64" s="320"/>
      <c r="F64" s="320"/>
      <c r="G64" s="320"/>
      <c r="H64" s="320"/>
      <c r="I64" s="320"/>
      <c r="J64" s="320"/>
      <c r="K64" s="320"/>
      <c r="L64" s="320"/>
      <c r="M64" s="321"/>
      <c r="N64" s="353" t="s">
        <v>279</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286</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Z1_ZP!G26</f>
        <v>18</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18</v>
      </c>
      <c r="H72" s="335"/>
      <c r="I72" s="336"/>
      <c r="J72" s="377"/>
      <c r="K72" s="341"/>
      <c r="L72" s="316" t="s">
        <v>163</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171</v>
      </c>
      <c r="M73" s="317"/>
      <c r="N73" s="317"/>
      <c r="O73" s="317"/>
      <c r="P73" s="317"/>
      <c r="Q73" s="317"/>
      <c r="R73" s="317"/>
      <c r="S73" s="318"/>
    </row>
    <row r="74" spans="1:19" ht="15" customHeight="1" x14ac:dyDescent="0.25">
      <c r="A74" s="343"/>
      <c r="B74" s="350" t="s">
        <v>122</v>
      </c>
      <c r="C74" s="351"/>
      <c r="D74" s="351"/>
      <c r="E74" s="351"/>
      <c r="F74" s="352"/>
      <c r="G74" s="331">
        <v>16</v>
      </c>
      <c r="H74" s="332"/>
      <c r="I74" s="333"/>
      <c r="J74" s="377"/>
      <c r="K74" s="341"/>
      <c r="L74" s="316" t="s">
        <v>159</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154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171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148</v>
      </c>
      <c r="M83" s="317"/>
      <c r="N83" s="317"/>
      <c r="O83" s="317"/>
      <c r="P83" s="317"/>
      <c r="Q83" s="317"/>
      <c r="R83" s="317"/>
      <c r="S83" s="318"/>
    </row>
    <row r="84" spans="1:19" ht="15" customHeight="1" x14ac:dyDescent="0.25">
      <c r="A84" s="343"/>
      <c r="B84" s="309" t="s">
        <v>132</v>
      </c>
      <c r="C84" s="310"/>
      <c r="D84" s="310"/>
      <c r="E84" s="310"/>
      <c r="F84" s="311"/>
      <c r="G84" s="347">
        <f>Z1_ZP!H26</f>
        <v>57</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Z1_ZP!E26</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339</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50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01.25" customHeight="1" x14ac:dyDescent="0.25">
      <c r="A98" s="430"/>
      <c r="B98" s="400" t="s">
        <v>597</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120.75" customHeight="1" x14ac:dyDescent="0.25">
      <c r="A100" s="430"/>
      <c r="B100" s="400" t="s">
        <v>694</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9.950000000000003" customHeight="1" x14ac:dyDescent="0.25">
      <c r="A102" s="430"/>
      <c r="B102" s="400" t="s">
        <v>695</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P0pv1Lahz4kbiQ4HF3gzkvNAC+5TX7Av2pGtWQpDNCofgoN4s+d5F9nFwBycNmXSfg4RNjgkx143uujhj8kJkw==" saltValue="fHnjaFWobqUcXdN/GtMFV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D00-000000000000}">
      <formula1>KEK_Z1</formula1>
    </dataValidation>
    <dataValidation type="list" allowBlank="1" showInputMessage="1" showErrorMessage="1" sqref="N34:S53" xr:uid="{00000000-0002-0000-0D00-000001000000}">
      <formula1>KEU_Z1</formula1>
    </dataValidation>
    <dataValidation type="list" allowBlank="1" showInputMessage="1" showErrorMessage="1" sqref="N14:S33" xr:uid="{00000000-0002-0000-0D00-000002000000}">
      <formula1>KEW_Z1</formula1>
    </dataValidation>
    <dataValidation type="list" allowBlank="1" showInputMessage="1" showErrorMessage="1" sqref="L81:L85" xr:uid="{00000000-0002-0000-0D00-000003000000}">
      <formula1>PRAC_STUD</formula1>
    </dataValidation>
    <dataValidation type="list" allowBlank="1" showInputMessage="1" showErrorMessage="1" sqref="L72:L79" xr:uid="{00000000-0002-0000-0D00-000004000000}">
      <formula1>METODY</formula1>
    </dataValidation>
    <dataValidation type="list" allowBlank="1" showInputMessage="1" showErrorMessage="1" sqref="L7" xr:uid="{00000000-0002-0000-0D00-000005000000}">
      <formula1>STATUS</formula1>
    </dataValidation>
    <dataValidation type="list" allowBlank="1" showInputMessage="1" showErrorMessage="1" sqref="B90:E94" xr:uid="{00000000-0002-0000-0D00-000006000000}">
      <formula1>ZAL</formula1>
    </dataValidation>
  </dataValidations>
  <hyperlinks>
    <hyperlink ref="O13" r:id="rId1" xr:uid="{12BAC8F6-36DE-4EE2-BEA0-5418D11D7B1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Z1_ZP!B25</f>
        <v>Moduł Z1/3</v>
      </c>
      <c r="B3" s="384"/>
      <c r="C3" s="384"/>
      <c r="D3" s="388" t="str">
        <f>Z1_ZP!C25</f>
        <v xml:space="preserve">Kluczowe kompetencje dla biznesu </v>
      </c>
      <c r="E3" s="389"/>
      <c r="F3" s="389"/>
      <c r="G3" s="389"/>
      <c r="H3" s="389"/>
      <c r="I3" s="390"/>
      <c r="J3" s="3"/>
      <c r="K3" s="3"/>
      <c r="L3" s="4"/>
      <c r="M3" s="4"/>
      <c r="N3" s="4"/>
      <c r="O3" s="4"/>
      <c r="P3" s="4"/>
      <c r="Q3" s="4"/>
      <c r="R3" s="4"/>
    </row>
    <row r="4" spans="1:19" ht="18.75" thickBot="1" x14ac:dyDescent="0.3">
      <c r="A4" s="447" t="s">
        <v>108</v>
      </c>
      <c r="B4" s="447"/>
      <c r="C4" s="447"/>
      <c r="D4" s="385" t="str">
        <f>Z1_ZP!B27</f>
        <v>Kurs 3.2.</v>
      </c>
      <c r="E4" s="386"/>
      <c r="F4" s="386"/>
      <c r="G4" s="386"/>
      <c r="H4" s="386"/>
      <c r="I4" s="387"/>
      <c r="J4" s="3"/>
      <c r="K4" s="3"/>
      <c r="L4" s="4"/>
      <c r="M4" s="4"/>
      <c r="N4" s="4"/>
      <c r="O4" s="4"/>
      <c r="P4" s="4"/>
      <c r="Q4" s="4"/>
      <c r="R4" s="4"/>
    </row>
    <row r="5" spans="1:19" ht="23.25" thickBot="1" x14ac:dyDescent="0.3">
      <c r="A5" s="448" t="s">
        <v>109</v>
      </c>
      <c r="B5" s="448"/>
      <c r="C5" s="448"/>
      <c r="D5" s="449" t="str">
        <f>Z1_ZP!C27</f>
        <v xml:space="preserve">Arkusze kalkulacyjne i bazy danych w praktyce </v>
      </c>
      <c r="E5" s="449"/>
      <c r="F5" s="449"/>
      <c r="G5" s="449"/>
      <c r="H5" s="449"/>
      <c r="I5" s="449"/>
      <c r="J5" s="449"/>
      <c r="K5" s="449"/>
      <c r="L5" s="450" t="s">
        <v>94</v>
      </c>
      <c r="M5" s="450"/>
      <c r="N5" s="16">
        <f>Z1_ZP!D27</f>
        <v>4</v>
      </c>
      <c r="O5" s="450" t="s">
        <v>95</v>
      </c>
      <c r="P5" s="450"/>
      <c r="Q5" s="451" t="str">
        <f>Z1_ZP!F25</f>
        <v>dr M. Stankiewicz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(3)'!G6</f>
        <v>I</v>
      </c>
      <c r="H7" s="138" t="s">
        <v>99</v>
      </c>
      <c r="I7" s="44">
        <f>'M (3)'!I6</f>
        <v>2</v>
      </c>
      <c r="J7" s="293" t="s">
        <v>287</v>
      </c>
      <c r="K7" s="294"/>
      <c r="L7" s="392" t="s">
        <v>100</v>
      </c>
      <c r="M7" s="393"/>
      <c r="N7" s="7" t="s">
        <v>101</v>
      </c>
      <c r="O7" s="459" t="s">
        <v>102</v>
      </c>
      <c r="P7" s="459"/>
      <c r="Q7" s="460" t="s">
        <v>103</v>
      </c>
      <c r="R7" s="460"/>
      <c r="S7" s="17">
        <f>Z1_ZP!G27</f>
        <v>24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604</v>
      </c>
      <c r="C14" s="398"/>
      <c r="D14" s="398"/>
      <c r="E14" s="398"/>
      <c r="F14" s="398"/>
      <c r="G14" s="398"/>
      <c r="H14" s="398"/>
      <c r="I14" s="398"/>
      <c r="J14" s="398"/>
      <c r="K14" s="398"/>
      <c r="L14" s="398"/>
      <c r="M14" s="399"/>
      <c r="N14" s="362" t="s">
        <v>255</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260</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262</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603</v>
      </c>
      <c r="C19" s="320"/>
      <c r="D19" s="320"/>
      <c r="E19" s="320"/>
      <c r="F19" s="320"/>
      <c r="G19" s="320"/>
      <c r="H19" s="320"/>
      <c r="I19" s="320"/>
      <c r="J19" s="320"/>
      <c r="K19" s="320"/>
      <c r="L19" s="320"/>
      <c r="M19" s="321"/>
      <c r="N19" s="353" t="s">
        <v>255</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265</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602</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260</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601</v>
      </c>
      <c r="C29" s="320"/>
      <c r="D29" s="320"/>
      <c r="E29" s="320"/>
      <c r="F29" s="320"/>
      <c r="G29" s="320"/>
      <c r="H29" s="320"/>
      <c r="I29" s="320"/>
      <c r="J29" s="320"/>
      <c r="K29" s="320"/>
      <c r="L29" s="320"/>
      <c r="M29" s="321"/>
      <c r="N29" s="353" t="s">
        <v>262</v>
      </c>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600</v>
      </c>
      <c r="C34" s="398"/>
      <c r="D34" s="398"/>
      <c r="E34" s="398"/>
      <c r="F34" s="398"/>
      <c r="G34" s="398"/>
      <c r="H34" s="398"/>
      <c r="I34" s="398"/>
      <c r="J34" s="398"/>
      <c r="K34" s="398"/>
      <c r="L34" s="398"/>
      <c r="M34" s="399"/>
      <c r="N34" s="362" t="s">
        <v>266</v>
      </c>
      <c r="O34" s="363"/>
      <c r="P34" s="363"/>
      <c r="Q34" s="363"/>
      <c r="R34" s="363"/>
      <c r="S34" s="364"/>
    </row>
    <row r="35" spans="1:19" x14ac:dyDescent="0.25">
      <c r="A35" s="455"/>
      <c r="B35" s="322"/>
      <c r="C35" s="323"/>
      <c r="D35" s="323"/>
      <c r="E35" s="323"/>
      <c r="F35" s="323"/>
      <c r="G35" s="323"/>
      <c r="H35" s="323"/>
      <c r="I35" s="323"/>
      <c r="J35" s="323"/>
      <c r="K35" s="323"/>
      <c r="L35" s="323"/>
      <c r="M35" s="324"/>
      <c r="N35" s="356" t="s">
        <v>267</v>
      </c>
      <c r="O35" s="357"/>
      <c r="P35" s="357"/>
      <c r="Q35" s="357"/>
      <c r="R35" s="357"/>
      <c r="S35" s="358"/>
    </row>
    <row r="36" spans="1:19" x14ac:dyDescent="0.25">
      <c r="A36" s="455"/>
      <c r="B36" s="322"/>
      <c r="C36" s="323"/>
      <c r="D36" s="323"/>
      <c r="E36" s="323"/>
      <c r="F36" s="323"/>
      <c r="G36" s="323"/>
      <c r="H36" s="323"/>
      <c r="I36" s="323"/>
      <c r="J36" s="323"/>
      <c r="K36" s="323"/>
      <c r="L36" s="323"/>
      <c r="M36" s="324"/>
      <c r="N36" s="356" t="s">
        <v>268</v>
      </c>
      <c r="O36" s="357"/>
      <c r="P36" s="357"/>
      <c r="Q36" s="357"/>
      <c r="R36" s="357"/>
      <c r="S36" s="358"/>
    </row>
    <row r="37" spans="1:19" x14ac:dyDescent="0.25">
      <c r="A37" s="455"/>
      <c r="B37" s="322"/>
      <c r="C37" s="323"/>
      <c r="D37" s="323"/>
      <c r="E37" s="323"/>
      <c r="F37" s="323"/>
      <c r="G37" s="323"/>
      <c r="H37" s="323"/>
      <c r="I37" s="323"/>
      <c r="J37" s="323"/>
      <c r="K37" s="323"/>
      <c r="L37" s="323"/>
      <c r="M37" s="324"/>
      <c r="N37" s="356"/>
      <c r="O37" s="357"/>
      <c r="P37" s="357"/>
      <c r="Q37" s="357"/>
      <c r="R37" s="357"/>
      <c r="S37" s="358"/>
    </row>
    <row r="38" spans="1:19"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599</v>
      </c>
      <c r="C39" s="320"/>
      <c r="D39" s="320"/>
      <c r="E39" s="320"/>
      <c r="F39" s="320"/>
      <c r="G39" s="320"/>
      <c r="H39" s="320"/>
      <c r="I39" s="320"/>
      <c r="J39" s="320"/>
      <c r="K39" s="320"/>
      <c r="L39" s="320"/>
      <c r="M39" s="321"/>
      <c r="N39" s="353" t="s">
        <v>273</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277</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598</v>
      </c>
      <c r="C44" s="320"/>
      <c r="D44" s="320"/>
      <c r="E44" s="320"/>
      <c r="F44" s="320"/>
      <c r="G44" s="320"/>
      <c r="H44" s="320"/>
      <c r="I44" s="320"/>
      <c r="J44" s="320"/>
      <c r="K44" s="320"/>
      <c r="L44" s="320"/>
      <c r="M44" s="321"/>
      <c r="N44" s="353" t="s">
        <v>274</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275</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594</v>
      </c>
      <c r="C54" s="398"/>
      <c r="D54" s="398"/>
      <c r="E54" s="398"/>
      <c r="F54" s="398"/>
      <c r="G54" s="398"/>
      <c r="H54" s="398"/>
      <c r="I54" s="398"/>
      <c r="J54" s="398"/>
      <c r="K54" s="398"/>
      <c r="L54" s="398"/>
      <c r="M54" s="399"/>
      <c r="N54" s="362" t="s">
        <v>280</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281</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282</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595</v>
      </c>
      <c r="C59" s="320"/>
      <c r="D59" s="320"/>
      <c r="E59" s="320"/>
      <c r="F59" s="320"/>
      <c r="G59" s="320"/>
      <c r="H59" s="320"/>
      <c r="I59" s="320"/>
      <c r="J59" s="320"/>
      <c r="K59" s="320"/>
      <c r="L59" s="320"/>
      <c r="M59" s="321"/>
      <c r="N59" s="353" t="s">
        <v>283</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283</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285</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596</v>
      </c>
      <c r="C64" s="320"/>
      <c r="D64" s="320"/>
      <c r="E64" s="320"/>
      <c r="F64" s="320"/>
      <c r="G64" s="320"/>
      <c r="H64" s="320"/>
      <c r="I64" s="320"/>
      <c r="J64" s="320"/>
      <c r="K64" s="320"/>
      <c r="L64" s="320"/>
      <c r="M64" s="321"/>
      <c r="N64" s="353" t="s">
        <v>279</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283</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t="s">
        <v>286</v>
      </c>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Z1_ZP!G27</f>
        <v>24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24</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4</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163</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v>18</v>
      </c>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154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171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168</v>
      </c>
      <c r="M83" s="317"/>
      <c r="N83" s="317"/>
      <c r="O83" s="317"/>
      <c r="P83" s="317"/>
      <c r="Q83" s="317"/>
      <c r="R83" s="317"/>
      <c r="S83" s="318"/>
    </row>
    <row r="84" spans="1:19" ht="15" customHeight="1" x14ac:dyDescent="0.25">
      <c r="A84" s="343"/>
      <c r="B84" s="309" t="s">
        <v>132</v>
      </c>
      <c r="C84" s="310"/>
      <c r="D84" s="310"/>
      <c r="E84" s="310"/>
      <c r="F84" s="311"/>
      <c r="G84" s="347">
        <f>Z1_ZP!H27</f>
        <v>76</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Z1_ZP!E27</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153</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339</v>
      </c>
      <c r="C91" s="418"/>
      <c r="D91" s="418"/>
      <c r="E91" s="419"/>
      <c r="F91" s="420">
        <v>50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38.75" customHeight="1" x14ac:dyDescent="0.25">
      <c r="A98" s="430"/>
      <c r="B98" s="400" t="s">
        <v>696</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87" customHeight="1" x14ac:dyDescent="0.25">
      <c r="A100" s="430"/>
      <c r="B100" s="400" t="s">
        <v>697</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9.950000000000003" customHeight="1" x14ac:dyDescent="0.25">
      <c r="A102" s="430"/>
      <c r="B102" s="400" t="s">
        <v>698</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XzsRaMP3wLewX4/TPlOM95oNOYBU+XDxi0J/sx+51ZdO5yUI72KNN5o2aKYf2ZuVy4LbXLDwOVIaMXH4n9MwKQ==" saltValue="aqZYyJOUVikvdG4MzcZWp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14:S33" xr:uid="{00000000-0002-0000-0E00-000004000000}">
      <formula1>KEW_Z1</formula1>
    </dataValidation>
    <dataValidation type="list" allowBlank="1" showInputMessage="1" showErrorMessage="1" sqref="N34:S53" xr:uid="{00000000-0002-0000-0E00-000005000000}">
      <formula1>KEU_Z1</formula1>
    </dataValidation>
    <dataValidation type="list" allowBlank="1" showInputMessage="1" showErrorMessage="1" sqref="N54:S68" xr:uid="{00000000-0002-0000-0E00-000006000000}">
      <formula1>KEK_Z1</formula1>
    </dataValidation>
  </dataValidations>
  <hyperlinks>
    <hyperlink ref="O13" r:id="rId1" xr:uid="{C26AABB4-2F5E-4B4F-9387-9A80D43A0B3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Z1_ZP!B25</f>
        <v>Moduł Z1/3</v>
      </c>
      <c r="B3" s="384"/>
      <c r="C3" s="384"/>
      <c r="D3" s="388" t="str">
        <f>Z1_ZP!C25</f>
        <v xml:space="preserve">Kluczowe kompetencje dla biznesu </v>
      </c>
      <c r="E3" s="389"/>
      <c r="F3" s="389"/>
      <c r="G3" s="389"/>
      <c r="H3" s="389"/>
      <c r="I3" s="390"/>
      <c r="J3" s="3"/>
      <c r="K3" s="3"/>
      <c r="L3" s="4"/>
      <c r="M3" s="4"/>
      <c r="N3" s="4"/>
      <c r="O3" s="4"/>
      <c r="P3" s="4"/>
      <c r="Q3" s="4"/>
      <c r="R3" s="4"/>
    </row>
    <row r="4" spans="1:19" ht="18.75" thickBot="1" x14ac:dyDescent="0.3">
      <c r="A4" s="447" t="s">
        <v>108</v>
      </c>
      <c r="B4" s="447"/>
      <c r="C4" s="447"/>
      <c r="D4" s="385" t="str">
        <f>Z1_ZP!B28</f>
        <v>Kurs 3.3.</v>
      </c>
      <c r="E4" s="386"/>
      <c r="F4" s="386"/>
      <c r="G4" s="386"/>
      <c r="H4" s="386"/>
      <c r="I4" s="387"/>
      <c r="J4" s="3"/>
      <c r="K4" s="3"/>
      <c r="L4" s="4"/>
      <c r="M4" s="4"/>
      <c r="N4" s="4"/>
      <c r="O4" s="4"/>
      <c r="P4" s="4"/>
      <c r="Q4" s="4"/>
      <c r="R4" s="4"/>
    </row>
    <row r="5" spans="1:19" ht="23.25" thickBot="1" x14ac:dyDescent="0.3">
      <c r="A5" s="448" t="s">
        <v>109</v>
      </c>
      <c r="B5" s="448"/>
      <c r="C5" s="448"/>
      <c r="D5" s="449" t="str">
        <f>Z1_ZP!C28</f>
        <v xml:space="preserve">Język obcy profesjonalny </v>
      </c>
      <c r="E5" s="449"/>
      <c r="F5" s="449"/>
      <c r="G5" s="449"/>
      <c r="H5" s="449"/>
      <c r="I5" s="449"/>
      <c r="J5" s="449"/>
      <c r="K5" s="449"/>
      <c r="L5" s="450" t="s">
        <v>94</v>
      </c>
      <c r="M5" s="450"/>
      <c r="N5" s="16">
        <f>Z1_ZP!D28</f>
        <v>4</v>
      </c>
      <c r="O5" s="450" t="s">
        <v>95</v>
      </c>
      <c r="P5" s="450"/>
      <c r="Q5" s="451" t="str">
        <f>Z1_ZP!F25</f>
        <v>dr M. Stankiewicz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(3)'!G6</f>
        <v>I</v>
      </c>
      <c r="H7" s="138" t="s">
        <v>99</v>
      </c>
      <c r="I7" s="44">
        <f>'M (3)'!I6</f>
        <v>2</v>
      </c>
      <c r="J7" s="293" t="s">
        <v>287</v>
      </c>
      <c r="K7" s="294"/>
      <c r="L7" s="392" t="s">
        <v>100</v>
      </c>
      <c r="M7" s="393"/>
      <c r="N7" s="7" t="s">
        <v>101</v>
      </c>
      <c r="O7" s="459" t="s">
        <v>873</v>
      </c>
      <c r="P7" s="459"/>
      <c r="Q7" s="460" t="s">
        <v>103</v>
      </c>
      <c r="R7" s="460"/>
      <c r="S7" s="17">
        <f>Z1_ZP!G28</f>
        <v>36</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463</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256</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263</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c r="C19" s="320"/>
      <c r="D19" s="320"/>
      <c r="E19" s="320"/>
      <c r="F19" s="320"/>
      <c r="G19" s="320"/>
      <c r="H19" s="320"/>
      <c r="I19" s="320"/>
      <c r="J19" s="320"/>
      <c r="K19" s="320"/>
      <c r="L19" s="320"/>
      <c r="M19" s="321"/>
      <c r="N19" s="353"/>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464</v>
      </c>
      <c r="C34" s="398"/>
      <c r="D34" s="398"/>
      <c r="E34" s="398"/>
      <c r="F34" s="398"/>
      <c r="G34" s="398"/>
      <c r="H34" s="398"/>
      <c r="I34" s="398"/>
      <c r="J34" s="398"/>
      <c r="K34" s="398"/>
      <c r="L34" s="398"/>
      <c r="M34" s="399"/>
      <c r="N34" s="362" t="s">
        <v>276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c r="C39" s="320"/>
      <c r="D39" s="320"/>
      <c r="E39" s="320"/>
      <c r="F39" s="320"/>
      <c r="G39" s="320"/>
      <c r="H39" s="320"/>
      <c r="I39" s="320"/>
      <c r="J39" s="320"/>
      <c r="K39" s="320"/>
      <c r="L39" s="320"/>
      <c r="M39" s="321"/>
      <c r="N39" s="353"/>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465</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280</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281</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Z1_ZP!G28</f>
        <v>36</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36</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149</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152</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165</v>
      </c>
      <c r="M82" s="317"/>
      <c r="N82" s="317"/>
      <c r="O82" s="317"/>
      <c r="P82" s="317"/>
      <c r="Q82" s="317"/>
      <c r="R82" s="317"/>
      <c r="S82" s="318"/>
    </row>
    <row r="83" spans="1:19" ht="15" customHeight="1" x14ac:dyDescent="0.25">
      <c r="A83" s="343"/>
      <c r="B83" s="350" t="s">
        <v>131</v>
      </c>
      <c r="C83" s="351"/>
      <c r="D83" s="351"/>
      <c r="E83" s="351"/>
      <c r="F83" s="352"/>
      <c r="G83" s="331">
        <v>34</v>
      </c>
      <c r="H83" s="332"/>
      <c r="I83" s="333"/>
      <c r="J83" s="377"/>
      <c r="K83" s="341"/>
      <c r="L83" s="316" t="s">
        <v>168</v>
      </c>
      <c r="M83" s="317"/>
      <c r="N83" s="317"/>
      <c r="O83" s="317"/>
      <c r="P83" s="317"/>
      <c r="Q83" s="317"/>
      <c r="R83" s="317"/>
      <c r="S83" s="318"/>
    </row>
    <row r="84" spans="1:19" ht="15" customHeight="1" x14ac:dyDescent="0.25">
      <c r="A84" s="343"/>
      <c r="B84" s="309" t="s">
        <v>132</v>
      </c>
      <c r="C84" s="310"/>
      <c r="D84" s="310"/>
      <c r="E84" s="310"/>
      <c r="F84" s="311"/>
      <c r="G84" s="347">
        <f>Z1_ZP!H28</f>
        <v>64</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Z1_ZP!E28</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40</v>
      </c>
      <c r="G91" s="421"/>
      <c r="H91" s="421"/>
      <c r="I91" s="422"/>
      <c r="J91" s="441"/>
      <c r="K91" s="445"/>
      <c r="L91" s="328" t="s">
        <v>138</v>
      </c>
      <c r="M91" s="329"/>
      <c r="N91" s="329"/>
      <c r="O91" s="329"/>
      <c r="P91" s="329"/>
      <c r="Q91" s="329"/>
      <c r="R91" s="329"/>
      <c r="S91" s="330"/>
    </row>
    <row r="92" spans="1:19" ht="15" customHeight="1" x14ac:dyDescent="0.25">
      <c r="A92" s="437"/>
      <c r="B92" s="417" t="s">
        <v>164</v>
      </c>
      <c r="C92" s="418"/>
      <c r="D92" s="418"/>
      <c r="E92" s="419"/>
      <c r="F92" s="420">
        <v>10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98.75" customHeight="1" x14ac:dyDescent="0.25">
      <c r="A98" s="430"/>
      <c r="B98" s="400" t="s">
        <v>605</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9.950000000000003" customHeight="1" x14ac:dyDescent="0.25">
      <c r="A100" s="430"/>
      <c r="B100" s="400" t="s">
        <v>606</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9.950000000000003" customHeight="1" x14ac:dyDescent="0.25">
      <c r="A102" s="430"/>
      <c r="B102" s="400" t="s">
        <v>402</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yFyA/ja7vFmcW1LA3zKVeN7/utgevGCeDArBohQ3CDftBOz2CxVW9CdRrNlq/cgG4NXksDXMzmEiUwsFftpcjA==" saltValue="XV78kQjmH3OCTKklgcrXy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F00-000000000000}">
      <formula1>KEK_Z1</formula1>
    </dataValidation>
    <dataValidation type="list" allowBlank="1" showInputMessage="1" showErrorMessage="1" sqref="N34:S53" xr:uid="{00000000-0002-0000-0F00-000001000000}">
      <formula1>KEU_Z1</formula1>
    </dataValidation>
    <dataValidation type="list" allowBlank="1" showInputMessage="1" showErrorMessage="1" sqref="N14:S33" xr:uid="{00000000-0002-0000-0F00-000002000000}">
      <formula1>KEW_Z1</formula1>
    </dataValidation>
    <dataValidation type="list" allowBlank="1" showInputMessage="1" showErrorMessage="1" sqref="L81:L85" xr:uid="{00000000-0002-0000-0F00-000003000000}">
      <formula1>PRAC_STUD</formula1>
    </dataValidation>
    <dataValidation type="list" allowBlank="1" showInputMessage="1" showErrorMessage="1" sqref="L72:L79" xr:uid="{00000000-0002-0000-0F00-000004000000}">
      <formula1>METODY</formula1>
    </dataValidation>
    <dataValidation type="list" allowBlank="1" showInputMessage="1" showErrorMessage="1" sqref="L7" xr:uid="{00000000-0002-0000-0F00-000005000000}">
      <formula1>STATUS</formula1>
    </dataValidation>
    <dataValidation type="list" allowBlank="1" showInputMessage="1" showErrorMessage="1" sqref="B90:E94" xr:uid="{00000000-0002-0000-0F00-000006000000}">
      <formula1>ZAL</formula1>
    </dataValidation>
  </dataValidations>
  <hyperlinks>
    <hyperlink ref="O13" r:id="rId1" xr:uid="{AE4A938E-53E2-45B6-BD38-B0DCD54CF3A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Z1_ZP!B25</f>
        <v>Moduł Z1/3</v>
      </c>
      <c r="B3" s="384"/>
      <c r="C3" s="384"/>
      <c r="D3" s="388" t="str">
        <f>Z1_ZP!C25</f>
        <v xml:space="preserve">Kluczowe kompetencje dla biznesu </v>
      </c>
      <c r="E3" s="389"/>
      <c r="F3" s="389"/>
      <c r="G3" s="389"/>
      <c r="H3" s="389"/>
      <c r="I3" s="390"/>
      <c r="J3" s="3"/>
      <c r="K3" s="3"/>
      <c r="L3" s="4"/>
      <c r="M3" s="4"/>
      <c r="N3" s="4"/>
      <c r="O3" s="4"/>
      <c r="P3" s="4"/>
      <c r="Q3" s="4"/>
      <c r="R3" s="4"/>
    </row>
    <row r="4" spans="1:19" ht="18.75" thickBot="1" x14ac:dyDescent="0.3">
      <c r="A4" s="447" t="s">
        <v>108</v>
      </c>
      <c r="B4" s="447"/>
      <c r="C4" s="447"/>
      <c r="D4" s="385" t="str">
        <f>Z1_ZP!B29</f>
        <v>Kurs 3.4.</v>
      </c>
      <c r="E4" s="386"/>
      <c r="F4" s="386"/>
      <c r="G4" s="386"/>
      <c r="H4" s="386"/>
      <c r="I4" s="387"/>
      <c r="J4" s="3"/>
      <c r="K4" s="3"/>
      <c r="L4" s="4"/>
      <c r="M4" s="4"/>
      <c r="N4" s="4"/>
      <c r="O4" s="4"/>
      <c r="P4" s="4"/>
      <c r="Q4" s="4"/>
      <c r="R4" s="4"/>
    </row>
    <row r="5" spans="1:19" ht="23.25" thickBot="1" x14ac:dyDescent="0.3">
      <c r="A5" s="448" t="s">
        <v>109</v>
      </c>
      <c r="B5" s="448"/>
      <c r="C5" s="448"/>
      <c r="D5" s="449" t="str">
        <f>Z1_ZP!C29</f>
        <v xml:space="preserve">Socjologia </v>
      </c>
      <c r="E5" s="449"/>
      <c r="F5" s="449"/>
      <c r="G5" s="449"/>
      <c r="H5" s="449"/>
      <c r="I5" s="449"/>
      <c r="J5" s="449"/>
      <c r="K5" s="449"/>
      <c r="L5" s="450" t="s">
        <v>94</v>
      </c>
      <c r="M5" s="450"/>
      <c r="N5" s="16">
        <f>Z1_ZP!D29</f>
        <v>2</v>
      </c>
      <c r="O5" s="450" t="s">
        <v>95</v>
      </c>
      <c r="P5" s="450"/>
      <c r="Q5" s="451" t="str">
        <f>Z1_ZP!F25</f>
        <v>dr M. Stankiewicz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(3)'!G6</f>
        <v>I</v>
      </c>
      <c r="H7" s="138" t="s">
        <v>99</v>
      </c>
      <c r="I7" s="44">
        <f>'M (3)'!I6</f>
        <v>2</v>
      </c>
      <c r="J7" s="293" t="s">
        <v>287</v>
      </c>
      <c r="K7" s="294"/>
      <c r="L7" s="392" t="s">
        <v>100</v>
      </c>
      <c r="M7" s="393"/>
      <c r="N7" s="7" t="s">
        <v>101</v>
      </c>
      <c r="O7" s="459" t="s">
        <v>102</v>
      </c>
      <c r="P7" s="459"/>
      <c r="Q7" s="460" t="s">
        <v>103</v>
      </c>
      <c r="R7" s="460"/>
      <c r="S7" s="17">
        <f>Z1_ZP!G29</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466</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250</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251</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467</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468</v>
      </c>
      <c r="C24" s="320"/>
      <c r="D24" s="320"/>
      <c r="E24" s="320"/>
      <c r="F24" s="320"/>
      <c r="G24" s="320"/>
      <c r="H24" s="320"/>
      <c r="I24" s="320"/>
      <c r="J24" s="320"/>
      <c r="K24" s="320"/>
      <c r="L24" s="320"/>
      <c r="M24" s="321"/>
      <c r="N24" s="353" t="s">
        <v>249</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469</v>
      </c>
      <c r="C29" s="320"/>
      <c r="D29" s="320"/>
      <c r="E29" s="320"/>
      <c r="F29" s="320"/>
      <c r="G29" s="320"/>
      <c r="H29" s="320"/>
      <c r="I29" s="320"/>
      <c r="J29" s="320"/>
      <c r="K29" s="320"/>
      <c r="L29" s="320"/>
      <c r="M29" s="321"/>
      <c r="N29" s="353" t="s">
        <v>256</v>
      </c>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607</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470</v>
      </c>
      <c r="C39" s="320"/>
      <c r="D39" s="320"/>
      <c r="E39" s="320"/>
      <c r="F39" s="320"/>
      <c r="G39" s="320"/>
      <c r="H39" s="320"/>
      <c r="I39" s="320"/>
      <c r="J39" s="320"/>
      <c r="K39" s="320"/>
      <c r="L39" s="320"/>
      <c r="M39" s="321"/>
      <c r="N39" s="353" t="s">
        <v>277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608</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280</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281</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t="s">
        <v>282</v>
      </c>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t="s">
        <v>285</v>
      </c>
      <c r="O58" s="366"/>
      <c r="P58" s="366"/>
      <c r="Q58" s="366"/>
      <c r="R58" s="366"/>
      <c r="S58" s="367"/>
    </row>
    <row r="59" spans="1:19" ht="15" customHeight="1" x14ac:dyDescent="0.25">
      <c r="A59" s="343"/>
      <c r="B59" s="319" t="s">
        <v>471</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281</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Z1_ZP!G29</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12</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4</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161</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149</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168</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171</v>
      </c>
      <c r="M83" s="317"/>
      <c r="N83" s="317"/>
      <c r="O83" s="317"/>
      <c r="P83" s="317"/>
      <c r="Q83" s="317"/>
      <c r="R83" s="317"/>
      <c r="S83" s="318"/>
    </row>
    <row r="84" spans="1:19" ht="15" customHeight="1" x14ac:dyDescent="0.25">
      <c r="A84" s="343"/>
      <c r="B84" s="309" t="s">
        <v>132</v>
      </c>
      <c r="C84" s="310"/>
      <c r="D84" s="310"/>
      <c r="E84" s="310"/>
      <c r="F84" s="311"/>
      <c r="G84" s="347">
        <f>Z1_ZP!H28</f>
        <v>64</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76</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Z1_ZP!E29</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146</v>
      </c>
      <c r="C90" s="418"/>
      <c r="D90" s="418"/>
      <c r="E90" s="419"/>
      <c r="F90" s="420">
        <v>90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10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43.25" customHeight="1" x14ac:dyDescent="0.25">
      <c r="A98" s="430"/>
      <c r="B98" s="400" t="s">
        <v>699</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700</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123" customHeight="1" x14ac:dyDescent="0.25">
      <c r="A102" s="430"/>
      <c r="B102" s="400" t="s">
        <v>609</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9eqB83IHqZgXvX2hWxxOx8JwB6yUW6BWAezjfOG3mcOHCRMJq8CsNj+bx+jZBDUdCpFwEt8piQSLa1eUojyuAQ==" saltValue="bmVz78wGGK7t9ROOuItiB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14:S33" xr:uid="{00000000-0002-0000-1000-000004000000}">
      <formula1>KEW_Z1</formula1>
    </dataValidation>
    <dataValidation type="list" allowBlank="1" showInputMessage="1" showErrorMessage="1" sqref="N34:S53" xr:uid="{00000000-0002-0000-1000-000005000000}">
      <formula1>KEU_Z1</formula1>
    </dataValidation>
    <dataValidation type="list" allowBlank="1" showInputMessage="1" showErrorMessage="1" sqref="N54:S68" xr:uid="{00000000-0002-0000-1000-000006000000}">
      <formula1>KEK_Z1</formula1>
    </dataValidation>
  </dataValidations>
  <hyperlinks>
    <hyperlink ref="O13" r:id="rId1" xr:uid="{98AD1C59-205A-4B1D-9A14-20672A40D7A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C6E0B4"/>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Z1_ZP!B30</f>
        <v>Moduł Z1/4</v>
      </c>
      <c r="D3" s="308"/>
      <c r="E3" s="308"/>
      <c r="F3" s="288"/>
      <c r="G3" s="3"/>
      <c r="H3" s="3"/>
      <c r="I3" s="3"/>
      <c r="J3" s="3"/>
      <c r="K3" s="3"/>
      <c r="L3" s="4"/>
      <c r="M3" s="4"/>
      <c r="N3" s="4"/>
      <c r="O3" s="4"/>
      <c r="P3" s="4"/>
      <c r="Q3" s="4"/>
    </row>
    <row r="4" spans="1:19" s="175" customFormat="1" ht="39.75" customHeight="1" thickBot="1" x14ac:dyDescent="0.3">
      <c r="A4" s="290" t="s">
        <v>93</v>
      </c>
      <c r="B4" s="290"/>
      <c r="C4" s="298" t="str">
        <f>Z1_ZP!C30</f>
        <v>Metody ilościowe w biznesie</v>
      </c>
      <c r="D4" s="299"/>
      <c r="E4" s="299"/>
      <c r="F4" s="299"/>
      <c r="G4" s="299"/>
      <c r="H4" s="299"/>
      <c r="I4" s="299"/>
      <c r="J4" s="299"/>
      <c r="K4" s="306" t="s">
        <v>94</v>
      </c>
      <c r="L4" s="307"/>
      <c r="M4" s="139">
        <f>Z1_ZP!D30</f>
        <v>16</v>
      </c>
      <c r="N4" s="301" t="s">
        <v>95</v>
      </c>
      <c r="O4" s="302"/>
      <c r="P4" s="295" t="str">
        <f>Z1_ZP!F30</f>
        <v>dr M. Bzunek</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98</v>
      </c>
      <c r="H6" s="134" t="s">
        <v>99</v>
      </c>
      <c r="I6" s="44">
        <v>2</v>
      </c>
      <c r="J6" s="7" t="s">
        <v>288</v>
      </c>
      <c r="K6" s="291" t="s">
        <v>100</v>
      </c>
      <c r="L6" s="291"/>
      <c r="M6" s="292" t="s">
        <v>101</v>
      </c>
      <c r="N6" s="292"/>
      <c r="O6" s="139" t="s">
        <v>102</v>
      </c>
      <c r="P6" s="293" t="s">
        <v>103</v>
      </c>
      <c r="Q6" s="294"/>
      <c r="R6" s="139">
        <f>Z1_ZP!G30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88" t="s">
        <v>411</v>
      </c>
      <c r="B11" s="489"/>
      <c r="C11" s="489"/>
      <c r="D11" s="489"/>
      <c r="E11" s="489"/>
      <c r="F11" s="489"/>
      <c r="G11" s="489"/>
      <c r="H11" s="489"/>
      <c r="I11" s="489"/>
      <c r="J11" s="489"/>
      <c r="K11" s="489"/>
      <c r="L11" s="489"/>
      <c r="M11" s="489"/>
      <c r="N11" s="489"/>
      <c r="O11" s="489"/>
      <c r="P11" s="489"/>
      <c r="Q11" s="489"/>
      <c r="R11" s="490"/>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391</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472</v>
      </c>
      <c r="B22" s="272"/>
      <c r="C22" s="272"/>
      <c r="D22" s="272"/>
      <c r="E22" s="272"/>
      <c r="F22" s="272" t="s">
        <v>473</v>
      </c>
      <c r="G22" s="272"/>
      <c r="H22" s="272"/>
      <c r="I22" s="272"/>
      <c r="J22" s="272"/>
      <c r="K22" s="272"/>
      <c r="L22" s="272" t="s">
        <v>474</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Z1_ZP!B30</f>
        <v>Moduł Z1/4</v>
      </c>
      <c r="C26" s="231"/>
      <c r="D26" s="37" t="str">
        <f>Z1_ZP!B31</f>
        <v>Kurs 4.1.</v>
      </c>
      <c r="E26" s="178" t="str">
        <f>Z1_ZP!B30</f>
        <v>Moduł Z1/4</v>
      </c>
      <c r="F26" s="235" t="str">
        <f>Z1_ZP!B32</f>
        <v>Kurs 4.2.</v>
      </c>
      <c r="G26" s="236"/>
      <c r="H26" s="240"/>
      <c r="I26" s="241"/>
      <c r="J26" s="38"/>
      <c r="K26" s="245"/>
      <c r="L26" s="246"/>
      <c r="M26" s="245"/>
      <c r="N26" s="246"/>
      <c r="O26" s="247"/>
      <c r="P26" s="248"/>
      <c r="Q26" s="247"/>
      <c r="R26" s="249"/>
    </row>
    <row r="27" spans="1:19" s="179" customFormat="1" ht="59.25" customHeight="1" x14ac:dyDescent="0.25">
      <c r="A27" s="128" t="s">
        <v>109</v>
      </c>
      <c r="B27" s="473" t="str">
        <f>Z1_ZP!C31</f>
        <v>Matematyka w biznesie</v>
      </c>
      <c r="C27" s="474"/>
      <c r="D27" s="475"/>
      <c r="E27" s="476" t="str">
        <f>Z1_ZP!C32</f>
        <v>Statystyka</v>
      </c>
      <c r="F27" s="477"/>
      <c r="G27" s="478"/>
      <c r="H27" s="479"/>
      <c r="I27" s="480"/>
      <c r="J27" s="481"/>
      <c r="K27" s="482"/>
      <c r="L27" s="483"/>
      <c r="M27" s="483"/>
      <c r="N27" s="484"/>
      <c r="O27" s="485"/>
      <c r="P27" s="486"/>
      <c r="Q27" s="486"/>
      <c r="R27" s="487"/>
    </row>
    <row r="28" spans="1:19" s="179" customFormat="1" ht="30" customHeight="1" thickBot="1" x14ac:dyDescent="0.3">
      <c r="A28" s="43" t="s">
        <v>110</v>
      </c>
      <c r="B28" s="212">
        <f>Z1_ZP!D31</f>
        <v>8</v>
      </c>
      <c r="C28" s="213"/>
      <c r="D28" s="214"/>
      <c r="E28" s="215">
        <f>Z1_ZP!D32</f>
        <v>8</v>
      </c>
      <c r="F28" s="216"/>
      <c r="G28" s="217"/>
      <c r="H28" s="218"/>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59"/>
      <c r="J29" s="149"/>
      <c r="K29" s="150"/>
      <c r="L29" s="160"/>
      <c r="M29" s="152"/>
      <c r="N29" s="153"/>
      <c r="O29" s="154"/>
      <c r="P29" s="158"/>
      <c r="Q29" s="156"/>
      <c r="R29" s="157"/>
    </row>
  </sheetData>
  <sheetProtection algorithmName="SHA-512" hashValue="103VhXchN4VP6Z8EyALqHk6+03li/qV2QgnHzb9EZ/F8pTGpC4z9PNSx4zG3QNFX+VuAfgU27yDc+Z523wIArw==" saltValue="KgcxWwHJL5simh8Wp7G2b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37D33B04-BCFF-4EB9-B1A1-22744485E33F}"/>
    <hyperlink ref="C29" r:id="rId2" xr:uid="{87750815-BE96-44EF-A3C1-714924254240}"/>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Z1_ZP!B30</f>
        <v>Moduł Z1/4</v>
      </c>
      <c r="B3" s="384"/>
      <c r="C3" s="384"/>
      <c r="D3" s="388" t="str">
        <f>Z1_ZP!C30</f>
        <v>Metody ilościowe w biznesie</v>
      </c>
      <c r="E3" s="389"/>
      <c r="F3" s="389"/>
      <c r="G3" s="389"/>
      <c r="H3" s="389"/>
      <c r="I3" s="390"/>
      <c r="J3" s="3"/>
      <c r="K3" s="3"/>
      <c r="L3" s="4"/>
      <c r="M3" s="4"/>
      <c r="N3" s="4"/>
      <c r="O3" s="4"/>
      <c r="P3" s="4"/>
      <c r="Q3" s="4"/>
      <c r="R3" s="4"/>
    </row>
    <row r="4" spans="1:19" ht="18.75" thickBot="1" x14ac:dyDescent="0.3">
      <c r="A4" s="447" t="s">
        <v>108</v>
      </c>
      <c r="B4" s="447"/>
      <c r="C4" s="447"/>
      <c r="D4" s="385" t="str">
        <f>Z1_ZP!B31</f>
        <v>Kurs 4.1.</v>
      </c>
      <c r="E4" s="386"/>
      <c r="F4" s="386"/>
      <c r="G4" s="386"/>
      <c r="H4" s="386"/>
      <c r="I4" s="387"/>
      <c r="J4" s="3"/>
      <c r="K4" s="3"/>
      <c r="L4" s="4"/>
      <c r="M4" s="4"/>
      <c r="N4" s="4"/>
      <c r="O4" s="4"/>
      <c r="P4" s="4"/>
      <c r="Q4" s="4"/>
      <c r="R4" s="4"/>
    </row>
    <row r="5" spans="1:19" ht="23.25" thickBot="1" x14ac:dyDescent="0.3">
      <c r="A5" s="448" t="s">
        <v>109</v>
      </c>
      <c r="B5" s="448"/>
      <c r="C5" s="448"/>
      <c r="D5" s="449" t="str">
        <f>Z1_ZP!C31</f>
        <v>Matematyka w biznesie</v>
      </c>
      <c r="E5" s="449"/>
      <c r="F5" s="449"/>
      <c r="G5" s="449"/>
      <c r="H5" s="449"/>
      <c r="I5" s="449"/>
      <c r="J5" s="449"/>
      <c r="K5" s="449"/>
      <c r="L5" s="450" t="s">
        <v>94</v>
      </c>
      <c r="M5" s="450"/>
      <c r="N5" s="16">
        <f>Z1_ZP!D31</f>
        <v>8</v>
      </c>
      <c r="O5" s="450" t="s">
        <v>95</v>
      </c>
      <c r="P5" s="450"/>
      <c r="Q5" s="451" t="str">
        <f>Z1_ZP!F30</f>
        <v>dr M. Bzunek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(4)'!G6</f>
        <v>I</v>
      </c>
      <c r="H7" s="138" t="s">
        <v>99</v>
      </c>
      <c r="I7" s="44">
        <f>'M (4)'!I6</f>
        <v>2</v>
      </c>
      <c r="J7" s="293" t="s">
        <v>287</v>
      </c>
      <c r="K7" s="294"/>
      <c r="L7" s="392" t="s">
        <v>100</v>
      </c>
      <c r="M7" s="393"/>
      <c r="N7" s="7" t="s">
        <v>101</v>
      </c>
      <c r="O7" s="459" t="s">
        <v>102</v>
      </c>
      <c r="P7" s="459"/>
      <c r="Q7" s="460" t="s">
        <v>103</v>
      </c>
      <c r="R7" s="460"/>
      <c r="S7" s="17">
        <f>Z1_ZP!G31</f>
        <v>32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613</v>
      </c>
      <c r="C14" s="398"/>
      <c r="D14" s="398"/>
      <c r="E14" s="398"/>
      <c r="F14" s="398"/>
      <c r="G14" s="398"/>
      <c r="H14" s="398"/>
      <c r="I14" s="398"/>
      <c r="J14" s="398"/>
      <c r="K14" s="398"/>
      <c r="L14" s="398"/>
      <c r="M14" s="399"/>
      <c r="N14" s="362" t="s">
        <v>255</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260</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614</v>
      </c>
      <c r="C19" s="320"/>
      <c r="D19" s="320"/>
      <c r="E19" s="320"/>
      <c r="F19" s="320"/>
      <c r="G19" s="320"/>
      <c r="H19" s="320"/>
      <c r="I19" s="320"/>
      <c r="J19" s="320"/>
      <c r="K19" s="320"/>
      <c r="L19" s="320"/>
      <c r="M19" s="321"/>
      <c r="N19" s="353" t="s">
        <v>255</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467"/>
      <c r="D25" s="467"/>
      <c r="E25" s="467"/>
      <c r="F25" s="467"/>
      <c r="G25" s="467"/>
      <c r="H25" s="467"/>
      <c r="I25" s="467"/>
      <c r="J25" s="467"/>
      <c r="K25" s="467"/>
      <c r="L25" s="467"/>
      <c r="M25" s="324"/>
      <c r="N25" s="356"/>
      <c r="O25" s="357"/>
      <c r="P25" s="357"/>
      <c r="Q25" s="357"/>
      <c r="R25" s="357"/>
      <c r="S25" s="358"/>
    </row>
    <row r="26" spans="1:19" ht="15" hidden="1" customHeight="1" x14ac:dyDescent="0.25">
      <c r="A26" s="343"/>
      <c r="B26" s="322"/>
      <c r="C26" s="467"/>
      <c r="D26" s="467"/>
      <c r="E26" s="467"/>
      <c r="F26" s="467"/>
      <c r="G26" s="467"/>
      <c r="H26" s="467"/>
      <c r="I26" s="467"/>
      <c r="J26" s="467"/>
      <c r="K26" s="467"/>
      <c r="L26" s="467"/>
      <c r="M26" s="324"/>
      <c r="N26" s="356"/>
      <c r="O26" s="357"/>
      <c r="P26" s="357"/>
      <c r="Q26" s="357"/>
      <c r="R26" s="357"/>
      <c r="S26" s="358"/>
    </row>
    <row r="27" spans="1:19" ht="15" hidden="1"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467"/>
      <c r="D30" s="467"/>
      <c r="E30" s="467"/>
      <c r="F30" s="467"/>
      <c r="G30" s="467"/>
      <c r="H30" s="467"/>
      <c r="I30" s="467"/>
      <c r="J30" s="467"/>
      <c r="K30" s="467"/>
      <c r="L30" s="467"/>
      <c r="M30" s="324"/>
      <c r="N30" s="356"/>
      <c r="O30" s="357"/>
      <c r="P30" s="357"/>
      <c r="Q30" s="357"/>
      <c r="R30" s="357"/>
      <c r="S30" s="358"/>
    </row>
    <row r="31" spans="1:19" ht="15" hidden="1"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hidden="1"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615</v>
      </c>
      <c r="C34" s="398"/>
      <c r="D34" s="398"/>
      <c r="E34" s="398"/>
      <c r="F34" s="398"/>
      <c r="G34" s="398"/>
      <c r="H34" s="398"/>
      <c r="I34" s="398"/>
      <c r="J34" s="398"/>
      <c r="K34" s="398"/>
      <c r="L34" s="398"/>
      <c r="M34" s="399"/>
      <c r="N34" s="362" t="s">
        <v>268</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273</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277</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616</v>
      </c>
      <c r="C39" s="320"/>
      <c r="D39" s="320"/>
      <c r="E39" s="320"/>
      <c r="F39" s="320"/>
      <c r="G39" s="320"/>
      <c r="H39" s="320"/>
      <c r="I39" s="320"/>
      <c r="J39" s="320"/>
      <c r="K39" s="320"/>
      <c r="L39" s="320"/>
      <c r="M39" s="321"/>
      <c r="N39" s="353" t="s">
        <v>268</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277</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467"/>
      <c r="D45" s="467"/>
      <c r="E45" s="467"/>
      <c r="F45" s="467"/>
      <c r="G45" s="467"/>
      <c r="H45" s="467"/>
      <c r="I45" s="467"/>
      <c r="J45" s="467"/>
      <c r="K45" s="467"/>
      <c r="L45" s="467"/>
      <c r="M45" s="324"/>
      <c r="N45" s="356"/>
      <c r="O45" s="357"/>
      <c r="P45" s="357"/>
      <c r="Q45" s="357"/>
      <c r="R45" s="357"/>
      <c r="S45" s="358"/>
    </row>
    <row r="46" spans="1:19" ht="15" hidden="1" customHeight="1" x14ac:dyDescent="0.25">
      <c r="A46" s="455"/>
      <c r="B46" s="322"/>
      <c r="C46" s="467"/>
      <c r="D46" s="467"/>
      <c r="E46" s="467"/>
      <c r="F46" s="467"/>
      <c r="G46" s="467"/>
      <c r="H46" s="467"/>
      <c r="I46" s="467"/>
      <c r="J46" s="467"/>
      <c r="K46" s="467"/>
      <c r="L46" s="467"/>
      <c r="M46" s="324"/>
      <c r="N46" s="356"/>
      <c r="O46" s="357"/>
      <c r="P46" s="357"/>
      <c r="Q46" s="357"/>
      <c r="R46" s="357"/>
      <c r="S46" s="358"/>
    </row>
    <row r="47" spans="1:19" ht="15" hidden="1" customHeight="1" x14ac:dyDescent="0.25">
      <c r="A47" s="455"/>
      <c r="B47" s="322"/>
      <c r="C47" s="467"/>
      <c r="D47" s="467"/>
      <c r="E47" s="467"/>
      <c r="F47" s="467"/>
      <c r="G47" s="467"/>
      <c r="H47" s="467"/>
      <c r="I47" s="467"/>
      <c r="J47" s="467"/>
      <c r="K47" s="467"/>
      <c r="L47" s="467"/>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467"/>
      <c r="D50" s="467"/>
      <c r="E50" s="467"/>
      <c r="F50" s="467"/>
      <c r="G50" s="467"/>
      <c r="H50" s="467"/>
      <c r="I50" s="467"/>
      <c r="J50" s="467"/>
      <c r="K50" s="467"/>
      <c r="L50" s="467"/>
      <c r="M50" s="324"/>
      <c r="N50" s="356"/>
      <c r="O50" s="357"/>
      <c r="P50" s="357"/>
      <c r="Q50" s="357"/>
      <c r="R50" s="357"/>
      <c r="S50" s="358"/>
    </row>
    <row r="51" spans="1:19" ht="15" hidden="1"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hidden="1"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617</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284</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618</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284</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Z1_ZP!G31</f>
        <v>32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32</v>
      </c>
      <c r="H72" s="335"/>
      <c r="I72" s="336"/>
      <c r="J72" s="377"/>
      <c r="K72" s="341"/>
      <c r="L72" s="491" t="s">
        <v>121</v>
      </c>
      <c r="M72" s="492"/>
      <c r="N72" s="492"/>
      <c r="O72" s="492"/>
      <c r="P72" s="492"/>
      <c r="Q72" s="492"/>
      <c r="R72" s="492"/>
      <c r="S72" s="493"/>
    </row>
    <row r="73" spans="1:19" ht="15" customHeight="1" x14ac:dyDescent="0.25">
      <c r="A73" s="343"/>
      <c r="B73" s="350" t="s">
        <v>121</v>
      </c>
      <c r="C73" s="351"/>
      <c r="D73" s="351"/>
      <c r="E73" s="351"/>
      <c r="F73" s="352"/>
      <c r="G73" s="331">
        <v>10</v>
      </c>
      <c r="H73" s="332"/>
      <c r="I73" s="333"/>
      <c r="J73" s="377"/>
      <c r="K73" s="341"/>
      <c r="L73" s="491" t="s">
        <v>145</v>
      </c>
      <c r="M73" s="492"/>
      <c r="N73" s="492"/>
      <c r="O73" s="492"/>
      <c r="P73" s="492"/>
      <c r="Q73" s="492"/>
      <c r="R73" s="492"/>
      <c r="S73" s="493"/>
    </row>
    <row r="74" spans="1:19" ht="15" customHeight="1" x14ac:dyDescent="0.25">
      <c r="A74" s="343"/>
      <c r="B74" s="350" t="s">
        <v>122</v>
      </c>
      <c r="C74" s="351"/>
      <c r="D74" s="351"/>
      <c r="E74" s="351"/>
      <c r="F74" s="352"/>
      <c r="G74" s="331">
        <v>16</v>
      </c>
      <c r="H74" s="332"/>
      <c r="I74" s="333"/>
      <c r="J74" s="377"/>
      <c r="K74" s="341"/>
      <c r="L74" s="491" t="s">
        <v>149</v>
      </c>
      <c r="M74" s="492"/>
      <c r="N74" s="492"/>
      <c r="O74" s="492"/>
      <c r="P74" s="492"/>
      <c r="Q74" s="492"/>
      <c r="R74" s="492"/>
      <c r="S74" s="493"/>
    </row>
    <row r="75" spans="1:19" ht="15" customHeight="1" x14ac:dyDescent="0.25">
      <c r="A75" s="343"/>
      <c r="B75" s="350" t="s">
        <v>123</v>
      </c>
      <c r="C75" s="351"/>
      <c r="D75" s="351"/>
      <c r="E75" s="351"/>
      <c r="F75" s="352"/>
      <c r="G75" s="331"/>
      <c r="H75" s="332"/>
      <c r="I75" s="333"/>
      <c r="J75" s="377"/>
      <c r="K75" s="341"/>
      <c r="L75" s="491" t="s">
        <v>152</v>
      </c>
      <c r="M75" s="492"/>
      <c r="N75" s="492"/>
      <c r="O75" s="492"/>
      <c r="P75" s="492"/>
      <c r="Q75" s="492"/>
      <c r="R75" s="492"/>
      <c r="S75" s="493"/>
    </row>
    <row r="76" spans="1:19" ht="15" customHeight="1" x14ac:dyDescent="0.25">
      <c r="A76" s="343"/>
      <c r="B76" s="350" t="s">
        <v>124</v>
      </c>
      <c r="C76" s="351"/>
      <c r="D76" s="351"/>
      <c r="E76" s="351"/>
      <c r="F76" s="352"/>
      <c r="G76" s="331">
        <v>4</v>
      </c>
      <c r="H76" s="332"/>
      <c r="I76" s="333"/>
      <c r="J76" s="377"/>
      <c r="K76" s="341"/>
      <c r="L76" s="491" t="s">
        <v>171</v>
      </c>
      <c r="M76" s="492"/>
      <c r="N76" s="492"/>
      <c r="O76" s="492"/>
      <c r="P76" s="492"/>
      <c r="Q76" s="492"/>
      <c r="R76" s="492"/>
      <c r="S76" s="493"/>
    </row>
    <row r="77" spans="1:19" ht="15" customHeight="1" x14ac:dyDescent="0.25">
      <c r="A77" s="343"/>
      <c r="B77" s="350" t="s">
        <v>125</v>
      </c>
      <c r="C77" s="351"/>
      <c r="D77" s="351"/>
      <c r="E77" s="351"/>
      <c r="F77" s="352"/>
      <c r="G77" s="331"/>
      <c r="H77" s="332"/>
      <c r="I77" s="333"/>
      <c r="J77" s="377"/>
      <c r="K77" s="341"/>
      <c r="L77" s="491"/>
      <c r="M77" s="492"/>
      <c r="N77" s="492"/>
      <c r="O77" s="492"/>
      <c r="P77" s="492"/>
      <c r="Q77" s="492"/>
      <c r="R77" s="492"/>
      <c r="S77" s="493"/>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491" t="s">
        <v>144</v>
      </c>
      <c r="M81" s="492"/>
      <c r="N81" s="492"/>
      <c r="O81" s="492"/>
      <c r="P81" s="492"/>
      <c r="Q81" s="492"/>
      <c r="R81" s="492"/>
      <c r="S81" s="493"/>
    </row>
    <row r="82" spans="1:19" ht="15" customHeight="1" x14ac:dyDescent="0.25">
      <c r="A82" s="343"/>
      <c r="B82" s="350" t="s">
        <v>130</v>
      </c>
      <c r="C82" s="351"/>
      <c r="D82" s="351"/>
      <c r="E82" s="351"/>
      <c r="F82" s="352"/>
      <c r="G82" s="331">
        <v>2</v>
      </c>
      <c r="H82" s="332"/>
      <c r="I82" s="333"/>
      <c r="J82" s="377"/>
      <c r="K82" s="341"/>
      <c r="L82" s="491" t="s">
        <v>151</v>
      </c>
      <c r="M82" s="492"/>
      <c r="N82" s="492"/>
      <c r="O82" s="492"/>
      <c r="P82" s="492"/>
      <c r="Q82" s="492"/>
      <c r="R82" s="492"/>
      <c r="S82" s="493"/>
    </row>
    <row r="83" spans="1:19" ht="15" customHeight="1" x14ac:dyDescent="0.25">
      <c r="A83" s="343"/>
      <c r="B83" s="350" t="s">
        <v>131</v>
      </c>
      <c r="C83" s="351"/>
      <c r="D83" s="351"/>
      <c r="E83" s="351"/>
      <c r="F83" s="352"/>
      <c r="G83" s="331"/>
      <c r="H83" s="332"/>
      <c r="I83" s="333"/>
      <c r="J83" s="377"/>
      <c r="K83" s="341"/>
      <c r="L83" s="491" t="s">
        <v>171</v>
      </c>
      <c r="M83" s="492"/>
      <c r="N83" s="492"/>
      <c r="O83" s="492"/>
      <c r="P83" s="492"/>
      <c r="Q83" s="492"/>
      <c r="R83" s="492"/>
      <c r="S83" s="493"/>
    </row>
    <row r="84" spans="1:19" ht="15" customHeight="1" x14ac:dyDescent="0.25">
      <c r="A84" s="343"/>
      <c r="B84" s="309" t="s">
        <v>132</v>
      </c>
      <c r="C84" s="310"/>
      <c r="D84" s="310"/>
      <c r="E84" s="310"/>
      <c r="F84" s="311"/>
      <c r="G84" s="347">
        <f>Z1_ZP!H31</f>
        <v>168</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200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Z1_ZP!E31</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319.5" customHeight="1" x14ac:dyDescent="0.25">
      <c r="A98" s="430"/>
      <c r="B98" s="400" t="s">
        <v>701</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4.5" customHeight="1" x14ac:dyDescent="0.25">
      <c r="A100" s="430"/>
      <c r="B100" s="400" t="s">
        <v>619</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122.25" customHeight="1" x14ac:dyDescent="0.25">
      <c r="A102" s="430"/>
      <c r="B102" s="400" t="s">
        <v>620</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2OTQJ2wKiORCiZ7ISW5lNqTQeG2x9LMrj2as759QrBvDiL//1skg3lOVPv0lfYT/4jFc3wXTA0UcIzqgmmAufQ==" saltValue="yow3/U2rv2Gq1rP/fcpBp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200-000000000000}">
      <formula1>KEK_Z1</formula1>
    </dataValidation>
    <dataValidation type="list" allowBlank="1" showInputMessage="1" showErrorMessage="1" sqref="N34:S53" xr:uid="{00000000-0002-0000-1200-000001000000}">
      <formula1>KEU_Z1</formula1>
    </dataValidation>
    <dataValidation type="list" allowBlank="1" showInputMessage="1" showErrorMessage="1" sqref="N14:S33" xr:uid="{00000000-0002-0000-1200-000002000000}">
      <formula1>KEW_Z1</formula1>
    </dataValidation>
    <dataValidation type="list" allowBlank="1" showInputMessage="1" showErrorMessage="1" sqref="L81:L85" xr:uid="{00000000-0002-0000-1200-000003000000}">
      <formula1>PRAC_STUD</formula1>
    </dataValidation>
    <dataValidation type="list" allowBlank="1" showInputMessage="1" showErrorMessage="1" sqref="L72:L79" xr:uid="{00000000-0002-0000-1200-000004000000}">
      <formula1>METODY</formula1>
    </dataValidation>
    <dataValidation type="list" allowBlank="1" showInputMessage="1" showErrorMessage="1" sqref="L7" xr:uid="{00000000-0002-0000-1200-000005000000}">
      <formula1>STATUS</formula1>
    </dataValidation>
    <dataValidation type="list" allowBlank="1" showInputMessage="1" showErrorMessage="1" sqref="B90:E94" xr:uid="{00000000-0002-0000-1200-000006000000}">
      <formula1>ZAL</formula1>
    </dataValidation>
  </dataValidations>
  <hyperlinks>
    <hyperlink ref="O13" r:id="rId1" xr:uid="{D10F0A15-5D83-4C99-85CE-58A3E749EF9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C6E0B4"/>
    <pageSetUpPr fitToPage="1"/>
  </sheetPr>
  <dimension ref="A1:S35"/>
  <sheetViews>
    <sheetView showGridLines="0" zoomScale="116" zoomScaleNormal="116"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Z1_ZP!B10</f>
        <v>Moduł Z1/1</v>
      </c>
      <c r="D3" s="308"/>
      <c r="E3" s="308"/>
      <c r="F3" s="288"/>
      <c r="G3" s="3"/>
      <c r="H3" s="3"/>
      <c r="I3" s="3"/>
      <c r="J3" s="3"/>
      <c r="K3" s="3"/>
      <c r="L3" s="4"/>
      <c r="M3" s="4"/>
      <c r="N3" s="4"/>
      <c r="O3" s="4"/>
      <c r="P3" s="4"/>
      <c r="Q3" s="4"/>
    </row>
    <row r="4" spans="1:19" s="175" customFormat="1" ht="39.75" customHeight="1" thickBot="1" x14ac:dyDescent="0.3">
      <c r="A4" s="290" t="s">
        <v>93</v>
      </c>
      <c r="B4" s="290"/>
      <c r="C4" s="298" t="str">
        <f>Z1_ZP!C10</f>
        <v>Biznes w działaniu</v>
      </c>
      <c r="D4" s="299"/>
      <c r="E4" s="299"/>
      <c r="F4" s="299"/>
      <c r="G4" s="299"/>
      <c r="H4" s="299"/>
      <c r="I4" s="299"/>
      <c r="J4" s="300"/>
      <c r="K4" s="303" t="s">
        <v>94</v>
      </c>
      <c r="L4" s="303"/>
      <c r="M4" s="139">
        <f>Z1_ZP!D10</f>
        <v>17</v>
      </c>
      <c r="N4" s="301" t="s">
        <v>95</v>
      </c>
      <c r="O4" s="302"/>
      <c r="P4" s="295" t="str">
        <f>Z1_ZP!F10</f>
        <v>prof. A. Zelek</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98</v>
      </c>
      <c r="H6" s="134" t="s">
        <v>99</v>
      </c>
      <c r="I6" s="44">
        <v>1</v>
      </c>
      <c r="J6" s="7" t="s">
        <v>288</v>
      </c>
      <c r="K6" s="291" t="s">
        <v>100</v>
      </c>
      <c r="L6" s="291"/>
      <c r="M6" s="292" t="s">
        <v>101</v>
      </c>
      <c r="N6" s="292"/>
      <c r="O6" s="139" t="s">
        <v>102</v>
      </c>
      <c r="P6" s="293" t="s">
        <v>103</v>
      </c>
      <c r="Q6" s="294"/>
      <c r="R6" s="139">
        <f>Z1_ZP!G10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256" t="s">
        <v>379</v>
      </c>
      <c r="B11" s="285"/>
      <c r="C11" s="285"/>
      <c r="D11" s="285"/>
      <c r="E11" s="285"/>
      <c r="F11" s="285"/>
      <c r="G11" s="285"/>
      <c r="H11" s="285"/>
      <c r="I11" s="285"/>
      <c r="J11" s="285"/>
      <c r="K11" s="285"/>
      <c r="L11" s="285"/>
      <c r="M11" s="285"/>
      <c r="N11" s="285"/>
      <c r="O11" s="285"/>
      <c r="P11" s="285"/>
      <c r="Q11" s="285"/>
      <c r="R11" s="286"/>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8" t="s">
        <v>195</v>
      </c>
      <c r="B15" s="269"/>
      <c r="C15" s="269"/>
      <c r="D15" s="269"/>
      <c r="E15" s="269"/>
      <c r="F15" s="269"/>
      <c r="G15" s="269"/>
      <c r="H15" s="269"/>
      <c r="I15" s="269"/>
      <c r="J15" s="269"/>
      <c r="K15" s="269"/>
      <c r="L15" s="269"/>
      <c r="M15" s="269"/>
      <c r="N15" s="269"/>
      <c r="O15" s="269"/>
      <c r="P15" s="269"/>
      <c r="Q15" s="269"/>
      <c r="R15" s="270"/>
    </row>
    <row r="16" spans="1:19" ht="48.75" customHeight="1" thickBot="1" x14ac:dyDescent="0.3">
      <c r="A16" s="256" t="s">
        <v>377</v>
      </c>
      <c r="B16" s="257"/>
      <c r="C16" s="257"/>
      <c r="D16" s="257"/>
      <c r="E16" s="257"/>
      <c r="F16" s="257"/>
      <c r="G16" s="257"/>
      <c r="H16" s="257"/>
      <c r="I16" s="257"/>
      <c r="J16" s="257"/>
      <c r="K16" s="257"/>
      <c r="L16" s="257"/>
      <c r="M16" s="257"/>
      <c r="N16" s="257"/>
      <c r="O16" s="257"/>
      <c r="P16" s="257"/>
      <c r="Q16" s="257"/>
      <c r="R16" s="258"/>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275" t="s">
        <v>562</v>
      </c>
      <c r="B21" s="276"/>
      <c r="C21" s="276"/>
      <c r="D21" s="276"/>
      <c r="E21" s="277"/>
      <c r="F21" s="278" t="s">
        <v>563</v>
      </c>
      <c r="G21" s="279"/>
      <c r="H21" s="279"/>
      <c r="I21" s="279"/>
      <c r="J21" s="279"/>
      <c r="K21" s="281"/>
      <c r="L21" s="278" t="s">
        <v>564</v>
      </c>
      <c r="M21" s="279"/>
      <c r="N21" s="279"/>
      <c r="O21" s="279"/>
      <c r="P21" s="279"/>
      <c r="Q21" s="279"/>
      <c r="R21" s="280"/>
    </row>
    <row r="22" spans="1:19" ht="127.5" customHeight="1" thickBot="1" x14ac:dyDescent="0.3">
      <c r="A22" s="271" t="s">
        <v>684</v>
      </c>
      <c r="B22" s="272"/>
      <c r="C22" s="272"/>
      <c r="D22" s="272"/>
      <c r="E22" s="272"/>
      <c r="F22" s="272" t="s">
        <v>685</v>
      </c>
      <c r="G22" s="272"/>
      <c r="H22" s="272"/>
      <c r="I22" s="272"/>
      <c r="J22" s="272"/>
      <c r="K22" s="272"/>
      <c r="L22" s="272" t="s">
        <v>378</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Z1_ZP!B10</f>
        <v>Moduł Z1/1</v>
      </c>
      <c r="C26" s="231"/>
      <c r="D26" s="37" t="str">
        <f>Z1_ZP!B11</f>
        <v>Kurs 1.1.</v>
      </c>
      <c r="E26" s="178" t="str">
        <f>Z1_ZP!B10</f>
        <v>Moduł Z1/1</v>
      </c>
      <c r="F26" s="235" t="str">
        <f>Z1_ZP!B12</f>
        <v>Kurs 1.2.</v>
      </c>
      <c r="G26" s="236"/>
      <c r="H26" s="240" t="str">
        <f>Z1_ZP!B10</f>
        <v>Moduł Z1/1</v>
      </c>
      <c r="I26" s="241"/>
      <c r="J26" s="38" t="str">
        <f>Z1_ZP!B13</f>
        <v>Kurs 1.3.</v>
      </c>
      <c r="K26" s="245" t="str">
        <f>Z1_ZP!B10</f>
        <v>Moduł Z1/1</v>
      </c>
      <c r="L26" s="246"/>
      <c r="M26" s="245" t="str">
        <f>Z1_ZP!B14</f>
        <v>Kurs 1.4.</v>
      </c>
      <c r="N26" s="246"/>
      <c r="O26" s="247" t="str">
        <f>Z1_ZP!B10</f>
        <v>Moduł Z1/1</v>
      </c>
      <c r="P26" s="248"/>
      <c r="Q26" s="247" t="str">
        <f>Z1_ZP!B15</f>
        <v>Kurs 1.5.</v>
      </c>
      <c r="R26" s="249"/>
    </row>
    <row r="27" spans="1:19" s="179" customFormat="1" ht="59.25" customHeight="1" x14ac:dyDescent="0.25">
      <c r="A27" s="29" t="s">
        <v>109</v>
      </c>
      <c r="B27" s="232" t="str">
        <f>Z1_ZP!C11</f>
        <v>Projekt Przedsiębiorstwo - warsztat</v>
      </c>
      <c r="C27" s="233"/>
      <c r="D27" s="234"/>
      <c r="E27" s="237" t="str">
        <f>Z1_ZP!C12</f>
        <v>Gra symulacyjna</v>
      </c>
      <c r="F27" s="238"/>
      <c r="G27" s="239"/>
      <c r="H27" s="242" t="str">
        <f>Z1_ZP!C13</f>
        <v>Realne problemy zarządzania - warsztat</v>
      </c>
      <c r="I27" s="243"/>
      <c r="J27" s="244"/>
      <c r="K27" s="250" t="str">
        <f>Z1_ZP!C14</f>
        <v>Prawa autorskie i ochrona własności intelektualnej</v>
      </c>
      <c r="L27" s="251"/>
      <c r="M27" s="251"/>
      <c r="N27" s="252"/>
      <c r="O27" s="253" t="str">
        <f>Z1_ZP!C15</f>
        <v>Prawo w biznesie</v>
      </c>
      <c r="P27" s="254"/>
      <c r="Q27" s="254"/>
      <c r="R27" s="255"/>
    </row>
    <row r="28" spans="1:19" s="179" customFormat="1" ht="30" customHeight="1" thickBot="1" x14ac:dyDescent="0.3">
      <c r="A28" s="43" t="s">
        <v>110</v>
      </c>
      <c r="B28" s="212">
        <f>Z1_ZP!D11</f>
        <v>8</v>
      </c>
      <c r="C28" s="213"/>
      <c r="D28" s="214"/>
      <c r="E28" s="215">
        <f>Z1_ZP!D12</f>
        <v>1</v>
      </c>
      <c r="F28" s="216"/>
      <c r="G28" s="217"/>
      <c r="H28" s="218">
        <f>Z1_ZP!D13</f>
        <v>2</v>
      </c>
      <c r="I28" s="219"/>
      <c r="J28" s="220"/>
      <c r="K28" s="221">
        <f>Z1_ZP!D14</f>
        <v>2</v>
      </c>
      <c r="L28" s="222"/>
      <c r="M28" s="222"/>
      <c r="N28" s="223"/>
      <c r="O28" s="224">
        <f>Z1_ZP!D15</f>
        <v>4</v>
      </c>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51" t="s">
        <v>569</v>
      </c>
      <c r="M29" s="152"/>
      <c r="N29" s="153"/>
      <c r="O29" s="154"/>
      <c r="P29" s="155" t="s">
        <v>569</v>
      </c>
      <c r="Q29" s="156"/>
      <c r="R29" s="157"/>
    </row>
    <row r="30" spans="1:19" s="179" customFormat="1" x14ac:dyDescent="0.25"/>
    <row r="31" spans="1:19" s="179" customFormat="1" x14ac:dyDescent="0.25"/>
    <row r="32" spans="1:19" x14ac:dyDescent="0.25">
      <c r="A32" s="179"/>
      <c r="B32" s="179"/>
      <c r="C32" s="179"/>
      <c r="D32" s="179"/>
      <c r="E32" s="179"/>
      <c r="F32" s="179"/>
      <c r="G32" s="179"/>
      <c r="H32" s="179"/>
      <c r="I32" s="179"/>
      <c r="J32" s="179"/>
      <c r="K32" s="179"/>
      <c r="L32" s="179"/>
      <c r="M32" s="179"/>
      <c r="N32" s="179"/>
      <c r="O32" s="179"/>
      <c r="P32" s="179"/>
      <c r="Q32" s="179"/>
      <c r="R32" s="179"/>
    </row>
    <row r="33" spans="1:18" x14ac:dyDescent="0.25">
      <c r="A33" s="179"/>
      <c r="B33" s="179"/>
      <c r="C33" s="179"/>
      <c r="D33" s="179"/>
      <c r="E33" s="179"/>
      <c r="F33" s="179"/>
      <c r="G33" s="179"/>
      <c r="H33" s="179"/>
      <c r="I33" s="179"/>
      <c r="J33" s="179"/>
      <c r="K33" s="179"/>
      <c r="L33" s="179"/>
      <c r="M33" s="179"/>
      <c r="N33" s="179"/>
      <c r="O33" s="179"/>
      <c r="P33" s="179"/>
      <c r="Q33" s="179"/>
      <c r="R33" s="179"/>
    </row>
    <row r="34" spans="1:18" x14ac:dyDescent="0.25">
      <c r="A34" s="179"/>
      <c r="B34" s="179"/>
      <c r="C34" s="179"/>
      <c r="D34" s="179"/>
      <c r="E34" s="179"/>
      <c r="F34" s="179"/>
      <c r="G34" s="179"/>
      <c r="H34" s="179"/>
      <c r="I34" s="179"/>
      <c r="J34" s="179"/>
      <c r="K34" s="179"/>
      <c r="L34" s="179"/>
      <c r="M34" s="179"/>
      <c r="N34" s="179"/>
      <c r="O34" s="179"/>
      <c r="P34" s="179"/>
      <c r="Q34" s="179"/>
      <c r="R34" s="179"/>
    </row>
    <row r="35" spans="1:18" x14ac:dyDescent="0.25">
      <c r="A35" s="179"/>
      <c r="B35" s="179"/>
      <c r="C35" s="179"/>
      <c r="D35" s="179"/>
      <c r="E35" s="179"/>
      <c r="F35" s="179"/>
      <c r="G35" s="179"/>
      <c r="H35" s="179"/>
      <c r="I35" s="179"/>
      <c r="J35" s="179"/>
      <c r="K35" s="179"/>
      <c r="L35" s="179"/>
      <c r="M35" s="179"/>
      <c r="N35" s="179"/>
      <c r="O35" s="179"/>
      <c r="P35" s="179"/>
      <c r="Q35" s="179"/>
      <c r="R35" s="179"/>
    </row>
  </sheetData>
  <sheetProtection algorithmName="SHA-512" hashValue="N4sXHnmSHwKmsH6a2HASnGqWYxcVclpkXWUcGAgiNMznNvqaj2Kr3OItS8zk6fS1lK7Cmo5R5YiwHZvVHoM9fQ==" saltValue="mRcv01ekKGessuoqtngdVA==" spinCount="100000" sheet="1" objects="1" scenarios="1"/>
  <mergeCells count="51">
    <mergeCell ref="P4:R4"/>
    <mergeCell ref="C4:J4"/>
    <mergeCell ref="N4:O4"/>
    <mergeCell ref="K4:L4"/>
    <mergeCell ref="A1:B1"/>
    <mergeCell ref="A3:B3"/>
    <mergeCell ref="A4:B4"/>
    <mergeCell ref="C3:F3"/>
    <mergeCell ref="C6:D6"/>
    <mergeCell ref="A5:R5"/>
    <mergeCell ref="A6:B6"/>
    <mergeCell ref="K6:L6"/>
    <mergeCell ref="M6:N6"/>
    <mergeCell ref="P6:Q6"/>
    <mergeCell ref="A8:R8"/>
    <mergeCell ref="A9:R9"/>
    <mergeCell ref="A10:R10"/>
    <mergeCell ref="A11:R11"/>
    <mergeCell ref="A14:R14"/>
    <mergeCell ref="A12:R12"/>
    <mergeCell ref="A22:E22"/>
    <mergeCell ref="F22:K22"/>
    <mergeCell ref="L22:R22"/>
    <mergeCell ref="A23:R23"/>
    <mergeCell ref="A17:R17"/>
    <mergeCell ref="A21:E21"/>
    <mergeCell ref="L21:R21"/>
    <mergeCell ref="F21:K21"/>
    <mergeCell ref="A16:R16"/>
    <mergeCell ref="A18:R18"/>
    <mergeCell ref="A19:R19"/>
    <mergeCell ref="A20:R20"/>
    <mergeCell ref="A15:R15"/>
    <mergeCell ref="A25:R25"/>
    <mergeCell ref="B26:C26"/>
    <mergeCell ref="B27:D27"/>
    <mergeCell ref="F26:G26"/>
    <mergeCell ref="E27:G27"/>
    <mergeCell ref="H26:I26"/>
    <mergeCell ref="H27:J27"/>
    <mergeCell ref="K26:L26"/>
    <mergeCell ref="M26:N26"/>
    <mergeCell ref="O26:P26"/>
    <mergeCell ref="Q26:R26"/>
    <mergeCell ref="K27:N27"/>
    <mergeCell ref="O27:R27"/>
    <mergeCell ref="B28:D28"/>
    <mergeCell ref="E28:G28"/>
    <mergeCell ref="H28:J28"/>
    <mergeCell ref="K28:N28"/>
    <mergeCell ref="O28:R28"/>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L29" r:id="rId1" xr:uid="{4D647EF6-8980-4A68-B0AF-EDD1CFC2927F}"/>
    <hyperlink ref="P29" r:id="rId2" xr:uid="{E703F484-F770-414E-9571-C3B40B625D68}"/>
    <hyperlink ref="C29" r:id="rId3" xr:uid="{2A02BE8E-05BB-4AB8-AD28-A3F662323D14}"/>
    <hyperlink ref="I29" r:id="rId4" xr:uid="{2BDFEF46-6598-4D91-9FEE-E35AF02ED653}"/>
    <hyperlink ref="F29" r:id="rId5" xr:uid="{24C56A48-D207-4A04-9B14-E60E3CB5B4CC}"/>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Gothic,Pogrubiony"&amp;12&amp;K05-047KARTA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Z1_ZP!B30</f>
        <v>Moduł Z1/4</v>
      </c>
      <c r="B3" s="384"/>
      <c r="C3" s="384"/>
      <c r="D3" s="388" t="str">
        <f>Z1_ZP!C30</f>
        <v>Metody ilościowe w biznesie</v>
      </c>
      <c r="E3" s="389"/>
      <c r="F3" s="389"/>
      <c r="G3" s="389"/>
      <c r="H3" s="389"/>
      <c r="I3" s="390"/>
      <c r="J3" s="3"/>
      <c r="K3" s="3"/>
      <c r="L3" s="4"/>
      <c r="M3" s="4"/>
      <c r="N3" s="4"/>
      <c r="O3" s="4"/>
      <c r="P3" s="4"/>
      <c r="Q3" s="4"/>
      <c r="R3" s="4"/>
    </row>
    <row r="4" spans="1:19" ht="18.75" thickBot="1" x14ac:dyDescent="0.3">
      <c r="A4" s="447" t="s">
        <v>108</v>
      </c>
      <c r="B4" s="447"/>
      <c r="C4" s="447"/>
      <c r="D4" s="385" t="str">
        <f>Z1_ZP!B32</f>
        <v>Kurs 4.2.</v>
      </c>
      <c r="E4" s="386"/>
      <c r="F4" s="386"/>
      <c r="G4" s="386"/>
      <c r="H4" s="386"/>
      <c r="I4" s="387"/>
      <c r="J4" s="3"/>
      <c r="K4" s="3"/>
      <c r="L4" s="4"/>
      <c r="M4" s="4"/>
      <c r="N4" s="4"/>
      <c r="O4" s="4"/>
      <c r="P4" s="4"/>
      <c r="Q4" s="4"/>
      <c r="R4" s="4"/>
    </row>
    <row r="5" spans="1:19" ht="23.25" thickBot="1" x14ac:dyDescent="0.3">
      <c r="A5" s="448" t="s">
        <v>109</v>
      </c>
      <c r="B5" s="448"/>
      <c r="C5" s="448"/>
      <c r="D5" s="449" t="str">
        <f>Z1_ZP!C32</f>
        <v>Statystyka</v>
      </c>
      <c r="E5" s="449"/>
      <c r="F5" s="449"/>
      <c r="G5" s="449"/>
      <c r="H5" s="449"/>
      <c r="I5" s="449"/>
      <c r="J5" s="449"/>
      <c r="K5" s="449"/>
      <c r="L5" s="450" t="s">
        <v>94</v>
      </c>
      <c r="M5" s="450"/>
      <c r="N5" s="16">
        <f>Z1_ZP!D32</f>
        <v>8</v>
      </c>
      <c r="O5" s="450" t="s">
        <v>95</v>
      </c>
      <c r="P5" s="450"/>
      <c r="Q5" s="451" t="str">
        <f>Z1_ZP!F30</f>
        <v>dr M. Bzunek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(4)'!G6</f>
        <v>I</v>
      </c>
      <c r="H7" s="138" t="s">
        <v>99</v>
      </c>
      <c r="I7" s="44">
        <f>'M (4)'!I6</f>
        <v>2</v>
      </c>
      <c r="J7" s="293" t="s">
        <v>287</v>
      </c>
      <c r="K7" s="294"/>
      <c r="L7" s="392" t="s">
        <v>100</v>
      </c>
      <c r="M7" s="393"/>
      <c r="N7" s="7" t="s">
        <v>101</v>
      </c>
      <c r="O7" s="459" t="s">
        <v>102</v>
      </c>
      <c r="P7" s="459"/>
      <c r="Q7" s="460" t="s">
        <v>103</v>
      </c>
      <c r="R7" s="460"/>
      <c r="S7" s="17">
        <f>Z1_ZP!G32</f>
        <v>32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475</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t="s">
        <v>255</v>
      </c>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476</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467"/>
      <c r="D20" s="467"/>
      <c r="E20" s="467"/>
      <c r="F20" s="467"/>
      <c r="G20" s="467"/>
      <c r="H20" s="467"/>
      <c r="I20" s="467"/>
      <c r="J20" s="467"/>
      <c r="K20" s="467"/>
      <c r="L20" s="467"/>
      <c r="M20" s="324"/>
      <c r="N20" s="356" t="s">
        <v>250</v>
      </c>
      <c r="O20" s="357"/>
      <c r="P20" s="357"/>
      <c r="Q20" s="357"/>
      <c r="R20" s="357"/>
      <c r="S20" s="358"/>
    </row>
    <row r="21" spans="1:19" ht="15" customHeight="1" x14ac:dyDescent="0.25">
      <c r="A21" s="343"/>
      <c r="B21" s="322"/>
      <c r="C21" s="467"/>
      <c r="D21" s="467"/>
      <c r="E21" s="467"/>
      <c r="F21" s="467"/>
      <c r="G21" s="467"/>
      <c r="H21" s="467"/>
      <c r="I21" s="467"/>
      <c r="J21" s="467"/>
      <c r="K21" s="467"/>
      <c r="L21" s="467"/>
      <c r="M21" s="324"/>
      <c r="N21" s="356" t="s">
        <v>255</v>
      </c>
      <c r="O21" s="357"/>
      <c r="P21" s="357"/>
      <c r="Q21" s="357"/>
      <c r="R21" s="357"/>
      <c r="S21" s="358"/>
    </row>
    <row r="22" spans="1:19" ht="15" customHeight="1" x14ac:dyDescent="0.25">
      <c r="A22" s="343"/>
      <c r="B22" s="322"/>
      <c r="C22" s="467"/>
      <c r="D22" s="467"/>
      <c r="E22" s="467"/>
      <c r="F22" s="467"/>
      <c r="G22" s="467"/>
      <c r="H22" s="467"/>
      <c r="I22" s="467"/>
      <c r="J22" s="467"/>
      <c r="K22" s="467"/>
      <c r="L22" s="467"/>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477</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467"/>
      <c r="D25" s="467"/>
      <c r="E25" s="467"/>
      <c r="F25" s="467"/>
      <c r="G25" s="467"/>
      <c r="H25" s="467"/>
      <c r="I25" s="467"/>
      <c r="J25" s="467"/>
      <c r="K25" s="467"/>
      <c r="L25" s="467"/>
      <c r="M25" s="324"/>
      <c r="N25" s="356" t="s">
        <v>260</v>
      </c>
      <c r="O25" s="357"/>
      <c r="P25" s="357"/>
      <c r="Q25" s="357"/>
      <c r="R25" s="357"/>
      <c r="S25" s="358"/>
    </row>
    <row r="26" spans="1:19" ht="15" customHeight="1" x14ac:dyDescent="0.25">
      <c r="A26" s="343"/>
      <c r="B26" s="322"/>
      <c r="C26" s="467"/>
      <c r="D26" s="467"/>
      <c r="E26" s="467"/>
      <c r="F26" s="467"/>
      <c r="G26" s="467"/>
      <c r="H26" s="467"/>
      <c r="I26" s="467"/>
      <c r="J26" s="467"/>
      <c r="K26" s="467"/>
      <c r="L26" s="467"/>
      <c r="M26" s="324"/>
      <c r="N26" s="356"/>
      <c r="O26" s="357"/>
      <c r="P26" s="357"/>
      <c r="Q26" s="357"/>
      <c r="R26" s="357"/>
      <c r="S26" s="358"/>
    </row>
    <row r="27" spans="1:19" ht="15"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478</v>
      </c>
      <c r="C29" s="320"/>
      <c r="D29" s="320"/>
      <c r="E29" s="320"/>
      <c r="F29" s="320"/>
      <c r="G29" s="320"/>
      <c r="H29" s="320"/>
      <c r="I29" s="320"/>
      <c r="J29" s="320"/>
      <c r="K29" s="320"/>
      <c r="L29" s="320"/>
      <c r="M29" s="321"/>
      <c r="N29" s="353" t="s">
        <v>255</v>
      </c>
      <c r="O29" s="354"/>
      <c r="P29" s="354"/>
      <c r="Q29" s="354"/>
      <c r="R29" s="354"/>
      <c r="S29" s="355"/>
    </row>
    <row r="30" spans="1:19" ht="15" customHeight="1" x14ac:dyDescent="0.25">
      <c r="A30" s="343"/>
      <c r="B30" s="322"/>
      <c r="C30" s="467"/>
      <c r="D30" s="467"/>
      <c r="E30" s="467"/>
      <c r="F30" s="467"/>
      <c r="G30" s="467"/>
      <c r="H30" s="467"/>
      <c r="I30" s="467"/>
      <c r="J30" s="467"/>
      <c r="K30" s="467"/>
      <c r="L30" s="467"/>
      <c r="M30" s="324"/>
      <c r="N30" s="356" t="s">
        <v>260</v>
      </c>
      <c r="O30" s="357"/>
      <c r="P30" s="357"/>
      <c r="Q30" s="357"/>
      <c r="R30" s="357"/>
      <c r="S30" s="358"/>
    </row>
    <row r="31" spans="1:19" ht="15"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479</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467"/>
      <c r="D35" s="467"/>
      <c r="E35" s="467"/>
      <c r="F35" s="467"/>
      <c r="G35" s="467"/>
      <c r="H35" s="467"/>
      <c r="I35" s="467"/>
      <c r="J35" s="467"/>
      <c r="K35" s="467"/>
      <c r="L35" s="467"/>
      <c r="M35" s="324"/>
      <c r="N35" s="356" t="s">
        <v>273</v>
      </c>
      <c r="O35" s="357"/>
      <c r="P35" s="357"/>
      <c r="Q35" s="357"/>
      <c r="R35" s="357"/>
      <c r="S35" s="358"/>
    </row>
    <row r="36" spans="1:19" ht="15" customHeight="1" x14ac:dyDescent="0.25">
      <c r="A36" s="455"/>
      <c r="B36" s="322"/>
      <c r="C36" s="467"/>
      <c r="D36" s="467"/>
      <c r="E36" s="467"/>
      <c r="F36" s="467"/>
      <c r="G36" s="467"/>
      <c r="H36" s="467"/>
      <c r="I36" s="467"/>
      <c r="J36" s="467"/>
      <c r="K36" s="467"/>
      <c r="L36" s="467"/>
      <c r="M36" s="324"/>
      <c r="N36" s="356" t="s">
        <v>275</v>
      </c>
      <c r="O36" s="357"/>
      <c r="P36" s="357"/>
      <c r="Q36" s="357"/>
      <c r="R36" s="357"/>
      <c r="S36" s="358"/>
    </row>
    <row r="37" spans="1:19" ht="15" customHeight="1" x14ac:dyDescent="0.25">
      <c r="A37" s="455"/>
      <c r="B37" s="322"/>
      <c r="C37" s="467"/>
      <c r="D37" s="467"/>
      <c r="E37" s="467"/>
      <c r="F37" s="467"/>
      <c r="G37" s="467"/>
      <c r="H37" s="467"/>
      <c r="I37" s="467"/>
      <c r="J37" s="467"/>
      <c r="K37" s="467"/>
      <c r="L37" s="467"/>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480</v>
      </c>
      <c r="C39" s="320"/>
      <c r="D39" s="320"/>
      <c r="E39" s="320"/>
      <c r="F39" s="320"/>
      <c r="G39" s="320"/>
      <c r="H39" s="320"/>
      <c r="I39" s="320"/>
      <c r="J39" s="320"/>
      <c r="K39" s="320"/>
      <c r="L39" s="320"/>
      <c r="M39" s="321"/>
      <c r="N39" s="353" t="s">
        <v>266</v>
      </c>
      <c r="O39" s="354"/>
      <c r="P39" s="354"/>
      <c r="Q39" s="354"/>
      <c r="R39" s="354"/>
      <c r="S39" s="355"/>
    </row>
    <row r="40" spans="1:19" ht="15" customHeight="1" x14ac:dyDescent="0.25">
      <c r="A40" s="455"/>
      <c r="B40" s="322"/>
      <c r="C40" s="467"/>
      <c r="D40" s="467"/>
      <c r="E40" s="467"/>
      <c r="F40" s="467"/>
      <c r="G40" s="467"/>
      <c r="H40" s="467"/>
      <c r="I40" s="467"/>
      <c r="J40" s="467"/>
      <c r="K40" s="467"/>
      <c r="L40" s="467"/>
      <c r="M40" s="324"/>
      <c r="N40" s="356" t="s">
        <v>275</v>
      </c>
      <c r="O40" s="357"/>
      <c r="P40" s="357"/>
      <c r="Q40" s="357"/>
      <c r="R40" s="357"/>
      <c r="S40" s="358"/>
    </row>
    <row r="41" spans="1:19" ht="15" customHeight="1" x14ac:dyDescent="0.25">
      <c r="A41" s="455"/>
      <c r="B41" s="322"/>
      <c r="C41" s="467"/>
      <c r="D41" s="467"/>
      <c r="E41" s="467"/>
      <c r="F41" s="467"/>
      <c r="G41" s="467"/>
      <c r="H41" s="467"/>
      <c r="I41" s="467"/>
      <c r="J41" s="467"/>
      <c r="K41" s="467"/>
      <c r="L41" s="467"/>
      <c r="M41" s="324"/>
      <c r="N41" s="356"/>
      <c r="O41" s="357"/>
      <c r="P41" s="357"/>
      <c r="Q41" s="357"/>
      <c r="R41" s="357"/>
      <c r="S41" s="358"/>
    </row>
    <row r="42" spans="1:19" ht="15" customHeight="1" x14ac:dyDescent="0.25">
      <c r="A42" s="455"/>
      <c r="B42" s="322"/>
      <c r="C42" s="467"/>
      <c r="D42" s="467"/>
      <c r="E42" s="467"/>
      <c r="F42" s="467"/>
      <c r="G42" s="467"/>
      <c r="H42" s="467"/>
      <c r="I42" s="467"/>
      <c r="J42" s="467"/>
      <c r="K42" s="467"/>
      <c r="L42" s="467"/>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481</v>
      </c>
      <c r="C44" s="320"/>
      <c r="D44" s="320"/>
      <c r="E44" s="320"/>
      <c r="F44" s="320"/>
      <c r="G44" s="320"/>
      <c r="H44" s="320"/>
      <c r="I44" s="320"/>
      <c r="J44" s="320"/>
      <c r="K44" s="320"/>
      <c r="L44" s="320"/>
      <c r="M44" s="321"/>
      <c r="N44" s="353" t="s">
        <v>268</v>
      </c>
      <c r="O44" s="354"/>
      <c r="P44" s="354"/>
      <c r="Q44" s="354"/>
      <c r="R44" s="354"/>
      <c r="S44" s="355"/>
    </row>
    <row r="45" spans="1:19" ht="15" customHeight="1" x14ac:dyDescent="0.25">
      <c r="A45" s="455"/>
      <c r="B45" s="322"/>
      <c r="C45" s="467"/>
      <c r="D45" s="467"/>
      <c r="E45" s="467"/>
      <c r="F45" s="467"/>
      <c r="G45" s="467"/>
      <c r="H45" s="467"/>
      <c r="I45" s="467"/>
      <c r="J45" s="467"/>
      <c r="K45" s="467"/>
      <c r="L45" s="467"/>
      <c r="M45" s="324"/>
      <c r="N45" s="356" t="s">
        <v>275</v>
      </c>
      <c r="O45" s="357"/>
      <c r="P45" s="357"/>
      <c r="Q45" s="357"/>
      <c r="R45" s="357"/>
      <c r="S45" s="358"/>
    </row>
    <row r="46" spans="1:19" ht="15" customHeight="1" x14ac:dyDescent="0.25">
      <c r="A46" s="455"/>
      <c r="B46" s="322"/>
      <c r="C46" s="467"/>
      <c r="D46" s="467"/>
      <c r="E46" s="467"/>
      <c r="F46" s="467"/>
      <c r="G46" s="467"/>
      <c r="H46" s="467"/>
      <c r="I46" s="467"/>
      <c r="J46" s="467"/>
      <c r="K46" s="467"/>
      <c r="L46" s="467"/>
      <c r="M46" s="324"/>
      <c r="N46" s="356"/>
      <c r="O46" s="357"/>
      <c r="P46" s="357"/>
      <c r="Q46" s="357"/>
      <c r="R46" s="357"/>
      <c r="S46" s="358"/>
    </row>
    <row r="47" spans="1:19" ht="15" customHeight="1" x14ac:dyDescent="0.25">
      <c r="A47" s="455"/>
      <c r="B47" s="322"/>
      <c r="C47" s="467"/>
      <c r="D47" s="467"/>
      <c r="E47" s="467"/>
      <c r="F47" s="467"/>
      <c r="G47" s="467"/>
      <c r="H47" s="467"/>
      <c r="I47" s="467"/>
      <c r="J47" s="467"/>
      <c r="K47" s="467"/>
      <c r="L47" s="467"/>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482</v>
      </c>
      <c r="C49" s="320"/>
      <c r="D49" s="320"/>
      <c r="E49" s="320"/>
      <c r="F49" s="320"/>
      <c r="G49" s="320"/>
      <c r="H49" s="320"/>
      <c r="I49" s="320"/>
      <c r="J49" s="320"/>
      <c r="K49" s="320"/>
      <c r="L49" s="320"/>
      <c r="M49" s="321"/>
      <c r="N49" s="353" t="s">
        <v>268</v>
      </c>
      <c r="O49" s="354"/>
      <c r="P49" s="354"/>
      <c r="Q49" s="354"/>
      <c r="R49" s="354"/>
      <c r="S49" s="355"/>
    </row>
    <row r="50" spans="1:19" ht="15" customHeight="1" x14ac:dyDescent="0.25">
      <c r="A50" s="455"/>
      <c r="B50" s="322"/>
      <c r="C50" s="467"/>
      <c r="D50" s="467"/>
      <c r="E50" s="467"/>
      <c r="F50" s="467"/>
      <c r="G50" s="467"/>
      <c r="H50" s="467"/>
      <c r="I50" s="467"/>
      <c r="J50" s="467"/>
      <c r="K50" s="467"/>
      <c r="L50" s="467"/>
      <c r="M50" s="324"/>
      <c r="N50" s="356" t="s">
        <v>275</v>
      </c>
      <c r="O50" s="357"/>
      <c r="P50" s="357"/>
      <c r="Q50" s="357"/>
      <c r="R50" s="357"/>
      <c r="S50" s="358"/>
    </row>
    <row r="51" spans="1:19" ht="15"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483</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484</v>
      </c>
      <c r="C59" s="320"/>
      <c r="D59" s="320"/>
      <c r="E59" s="320"/>
      <c r="F59" s="320"/>
      <c r="G59" s="320"/>
      <c r="H59" s="320"/>
      <c r="I59" s="320"/>
      <c r="J59" s="320"/>
      <c r="K59" s="320"/>
      <c r="L59" s="320"/>
      <c r="M59" s="321"/>
      <c r="N59" s="353" t="s">
        <v>283</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284</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485</v>
      </c>
      <c r="C64" s="320"/>
      <c r="D64" s="320"/>
      <c r="E64" s="320"/>
      <c r="F64" s="320"/>
      <c r="G64" s="320"/>
      <c r="H64" s="320"/>
      <c r="I64" s="320"/>
      <c r="J64" s="320"/>
      <c r="K64" s="320"/>
      <c r="L64" s="320"/>
      <c r="M64" s="321"/>
      <c r="N64" s="353" t="s">
        <v>280</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281</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t="s">
        <v>284</v>
      </c>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Z1_ZP!G32</f>
        <v>32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32</v>
      </c>
      <c r="H72" s="335"/>
      <c r="I72" s="336"/>
      <c r="J72" s="377"/>
      <c r="K72" s="341"/>
      <c r="L72" s="491" t="s">
        <v>121</v>
      </c>
      <c r="M72" s="492"/>
      <c r="N72" s="492"/>
      <c r="O72" s="492"/>
      <c r="P72" s="492"/>
      <c r="Q72" s="492"/>
      <c r="R72" s="492"/>
      <c r="S72" s="493"/>
    </row>
    <row r="73" spans="1:19" ht="15" customHeight="1" x14ac:dyDescent="0.25">
      <c r="A73" s="343"/>
      <c r="B73" s="350" t="s">
        <v>121</v>
      </c>
      <c r="C73" s="351"/>
      <c r="D73" s="351"/>
      <c r="E73" s="351"/>
      <c r="F73" s="352"/>
      <c r="G73" s="331">
        <v>10</v>
      </c>
      <c r="H73" s="332"/>
      <c r="I73" s="333"/>
      <c r="J73" s="377"/>
      <c r="K73" s="341"/>
      <c r="L73" s="491" t="s">
        <v>145</v>
      </c>
      <c r="M73" s="492"/>
      <c r="N73" s="492"/>
      <c r="O73" s="492"/>
      <c r="P73" s="492"/>
      <c r="Q73" s="492"/>
      <c r="R73" s="492"/>
      <c r="S73" s="493"/>
    </row>
    <row r="74" spans="1:19" ht="15" customHeight="1" x14ac:dyDescent="0.25">
      <c r="A74" s="343"/>
      <c r="B74" s="350" t="s">
        <v>122</v>
      </c>
      <c r="C74" s="351"/>
      <c r="D74" s="351"/>
      <c r="E74" s="351"/>
      <c r="F74" s="352"/>
      <c r="G74" s="331">
        <v>12</v>
      </c>
      <c r="H74" s="332"/>
      <c r="I74" s="333"/>
      <c r="J74" s="377"/>
      <c r="K74" s="341"/>
      <c r="L74" s="491" t="s">
        <v>171</v>
      </c>
      <c r="M74" s="492"/>
      <c r="N74" s="492"/>
      <c r="O74" s="492"/>
      <c r="P74" s="492"/>
      <c r="Q74" s="492"/>
      <c r="R74" s="492"/>
      <c r="S74" s="493"/>
    </row>
    <row r="75" spans="1:19" ht="15" customHeight="1" x14ac:dyDescent="0.25">
      <c r="A75" s="343"/>
      <c r="B75" s="350" t="s">
        <v>123</v>
      </c>
      <c r="C75" s="351"/>
      <c r="D75" s="351"/>
      <c r="E75" s="351"/>
      <c r="F75" s="352"/>
      <c r="G75" s="331"/>
      <c r="H75" s="332"/>
      <c r="I75" s="333"/>
      <c r="J75" s="377"/>
      <c r="K75" s="341"/>
      <c r="L75" s="491" t="s">
        <v>172</v>
      </c>
      <c r="M75" s="492"/>
      <c r="N75" s="492"/>
      <c r="O75" s="492"/>
      <c r="P75" s="492"/>
      <c r="Q75" s="492"/>
      <c r="R75" s="492"/>
      <c r="S75" s="493"/>
    </row>
    <row r="76" spans="1:19" ht="15" customHeight="1" x14ac:dyDescent="0.25">
      <c r="A76" s="343"/>
      <c r="B76" s="350" t="s">
        <v>124</v>
      </c>
      <c r="C76" s="351"/>
      <c r="D76" s="351"/>
      <c r="E76" s="351"/>
      <c r="F76" s="352"/>
      <c r="G76" s="331">
        <v>8</v>
      </c>
      <c r="H76" s="332"/>
      <c r="I76" s="333"/>
      <c r="J76" s="377"/>
      <c r="K76" s="341"/>
      <c r="L76" s="491" t="s">
        <v>155</v>
      </c>
      <c r="M76" s="492"/>
      <c r="N76" s="492"/>
      <c r="O76" s="492"/>
      <c r="P76" s="492"/>
      <c r="Q76" s="492"/>
      <c r="R76" s="492"/>
      <c r="S76" s="493"/>
    </row>
    <row r="77" spans="1:19" ht="15" customHeight="1" x14ac:dyDescent="0.25">
      <c r="A77" s="343"/>
      <c r="B77" s="350" t="s">
        <v>125</v>
      </c>
      <c r="C77" s="351"/>
      <c r="D77" s="351"/>
      <c r="E77" s="351"/>
      <c r="F77" s="352"/>
      <c r="G77" s="331"/>
      <c r="H77" s="332"/>
      <c r="I77" s="333"/>
      <c r="J77" s="377"/>
      <c r="K77" s="341"/>
      <c r="L77" s="491"/>
      <c r="M77" s="492"/>
      <c r="N77" s="492"/>
      <c r="O77" s="492"/>
      <c r="P77" s="492"/>
      <c r="Q77" s="492"/>
      <c r="R77" s="492"/>
      <c r="S77" s="493"/>
    </row>
    <row r="78" spans="1:19" ht="15" customHeight="1" x14ac:dyDescent="0.25">
      <c r="A78" s="343"/>
      <c r="B78" s="350" t="s">
        <v>126</v>
      </c>
      <c r="C78" s="351"/>
      <c r="D78" s="351"/>
      <c r="E78" s="351"/>
      <c r="F78" s="352"/>
      <c r="G78" s="331"/>
      <c r="H78" s="332"/>
      <c r="I78" s="333"/>
      <c r="J78" s="377"/>
      <c r="K78" s="341"/>
      <c r="L78" s="491"/>
      <c r="M78" s="492"/>
      <c r="N78" s="492"/>
      <c r="O78" s="492"/>
      <c r="P78" s="492"/>
      <c r="Q78" s="492"/>
      <c r="R78" s="492"/>
      <c r="S78" s="493"/>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491" t="s">
        <v>144</v>
      </c>
      <c r="M81" s="492"/>
      <c r="N81" s="492"/>
      <c r="O81" s="492"/>
      <c r="P81" s="492"/>
      <c r="Q81" s="492"/>
      <c r="R81" s="492"/>
      <c r="S81" s="493"/>
    </row>
    <row r="82" spans="1:19" ht="15" customHeight="1" x14ac:dyDescent="0.25">
      <c r="A82" s="343"/>
      <c r="B82" s="350" t="s">
        <v>130</v>
      </c>
      <c r="C82" s="351"/>
      <c r="D82" s="351"/>
      <c r="E82" s="351"/>
      <c r="F82" s="352"/>
      <c r="G82" s="331">
        <v>2</v>
      </c>
      <c r="H82" s="332"/>
      <c r="I82" s="333"/>
      <c r="J82" s="377"/>
      <c r="K82" s="341"/>
      <c r="L82" s="491" t="s">
        <v>151</v>
      </c>
      <c r="M82" s="492"/>
      <c r="N82" s="492"/>
      <c r="O82" s="492"/>
      <c r="P82" s="492"/>
      <c r="Q82" s="492"/>
      <c r="R82" s="492"/>
      <c r="S82" s="493"/>
    </row>
    <row r="83" spans="1:19" ht="15" customHeight="1" x14ac:dyDescent="0.25">
      <c r="A83" s="343"/>
      <c r="B83" s="350" t="s">
        <v>131</v>
      </c>
      <c r="C83" s="351"/>
      <c r="D83" s="351"/>
      <c r="E83" s="351"/>
      <c r="F83" s="352"/>
      <c r="G83" s="331"/>
      <c r="H83" s="332"/>
      <c r="I83" s="333"/>
      <c r="J83" s="377"/>
      <c r="K83" s="341"/>
      <c r="L83" s="491" t="s">
        <v>171</v>
      </c>
      <c r="M83" s="492"/>
      <c r="N83" s="492"/>
      <c r="O83" s="492"/>
      <c r="P83" s="492"/>
      <c r="Q83" s="492"/>
      <c r="R83" s="492"/>
      <c r="S83" s="493"/>
    </row>
    <row r="84" spans="1:19" ht="15" customHeight="1" x14ac:dyDescent="0.25">
      <c r="A84" s="343"/>
      <c r="B84" s="309" t="s">
        <v>132</v>
      </c>
      <c r="C84" s="310"/>
      <c r="D84" s="310"/>
      <c r="E84" s="310"/>
      <c r="F84" s="311"/>
      <c r="G84" s="347">
        <f>Z1_ZP!H32</f>
        <v>168</v>
      </c>
      <c r="H84" s="348"/>
      <c r="I84" s="349"/>
      <c r="J84" s="377"/>
      <c r="K84" s="341"/>
      <c r="L84" s="491" t="s">
        <v>342</v>
      </c>
      <c r="M84" s="492"/>
      <c r="N84" s="492"/>
      <c r="O84" s="492"/>
      <c r="P84" s="492"/>
      <c r="Q84" s="492"/>
      <c r="R84" s="492"/>
      <c r="S84" s="493"/>
    </row>
    <row r="85" spans="1:19" ht="15" customHeight="1" x14ac:dyDescent="0.25">
      <c r="A85" s="343"/>
      <c r="B85" s="344" t="s">
        <v>202</v>
      </c>
      <c r="C85" s="345"/>
      <c r="D85" s="345"/>
      <c r="E85" s="345"/>
      <c r="F85" s="346"/>
      <c r="G85" s="334">
        <f>SUM(G84,G71)</f>
        <v>200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Z1_ZP!E32</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193</v>
      </c>
      <c r="C91" s="418"/>
      <c r="D91" s="418"/>
      <c r="E91" s="419"/>
      <c r="F91" s="420">
        <v>50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214.5" customHeight="1" x14ac:dyDescent="0.25">
      <c r="A98" s="430"/>
      <c r="B98" s="400" t="s">
        <v>410</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88.5" customHeight="1" x14ac:dyDescent="0.25">
      <c r="A100" s="430"/>
      <c r="B100" s="400" t="s">
        <v>392</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106.5" customHeight="1" x14ac:dyDescent="0.25">
      <c r="A102" s="430"/>
      <c r="B102" s="400" t="s">
        <v>393</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JXB20vkF8UxG4bCQvFgTcqZsRMtbe2H/Rjnc4FyDe9KBjfcuS/s9UCciESN0F3aEqkvVhOZsmwexKT7Fcr0TBA==" saltValue="1Xvxc09/oueJyueen51KJ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14:S33" xr:uid="{00000000-0002-0000-1300-000004000000}">
      <formula1>KEW_Z1</formula1>
    </dataValidation>
    <dataValidation type="list" allowBlank="1" showInputMessage="1" showErrorMessage="1" sqref="N34:S53" xr:uid="{00000000-0002-0000-1300-000005000000}">
      <formula1>KEU_Z1</formula1>
    </dataValidation>
    <dataValidation type="list" allowBlank="1" showInputMessage="1" showErrorMessage="1" sqref="N54:S68" xr:uid="{00000000-0002-0000-1300-000006000000}">
      <formula1>KEK_Z1</formula1>
    </dataValidation>
  </dataValidations>
  <hyperlinks>
    <hyperlink ref="O13" r:id="rId1" xr:uid="{1407FBA2-3C23-4771-8B1D-93739D7F60F4}"/>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Z1_ZP!B34</f>
        <v>Moduł Z1/5</v>
      </c>
      <c r="D3" s="308"/>
      <c r="E3" s="308"/>
      <c r="F3" s="288"/>
      <c r="G3" s="3"/>
      <c r="H3" s="3"/>
      <c r="I3" s="3"/>
      <c r="J3" s="3"/>
      <c r="K3" s="3"/>
      <c r="L3" s="4"/>
      <c r="M3" s="4"/>
      <c r="N3" s="4"/>
      <c r="O3" s="4"/>
      <c r="P3" s="4"/>
      <c r="Q3" s="4"/>
    </row>
    <row r="4" spans="1:19" s="175" customFormat="1" ht="39.75" customHeight="1" thickBot="1" x14ac:dyDescent="0.3">
      <c r="A4" s="290" t="s">
        <v>93</v>
      </c>
      <c r="B4" s="290"/>
      <c r="C4" s="298" t="str">
        <f>Z1_ZP!C34</f>
        <v>Rozwój osobisty i kompetencje interpersonalne</v>
      </c>
      <c r="D4" s="299"/>
      <c r="E4" s="299"/>
      <c r="F4" s="299"/>
      <c r="G4" s="299"/>
      <c r="H4" s="299"/>
      <c r="I4" s="299"/>
      <c r="J4" s="300"/>
      <c r="K4" s="303" t="s">
        <v>94</v>
      </c>
      <c r="L4" s="303"/>
      <c r="M4" s="139">
        <f>Z1_ZP!D34</f>
        <v>4</v>
      </c>
      <c r="N4" s="301" t="s">
        <v>95</v>
      </c>
      <c r="O4" s="302"/>
      <c r="P4" s="295" t="str">
        <f>Z1_ZP!F34</f>
        <v>mgr S. Świergiel</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358</v>
      </c>
      <c r="H6" s="134" t="s">
        <v>99</v>
      </c>
      <c r="I6" s="44">
        <v>3</v>
      </c>
      <c r="J6" s="7" t="s">
        <v>288</v>
      </c>
      <c r="K6" s="291" t="s">
        <v>100</v>
      </c>
      <c r="L6" s="291"/>
      <c r="M6" s="292" t="s">
        <v>101</v>
      </c>
      <c r="N6" s="292"/>
      <c r="O6" s="139" t="s">
        <v>102</v>
      </c>
      <c r="P6" s="293" t="s">
        <v>103</v>
      </c>
      <c r="Q6" s="294"/>
      <c r="R6" s="139">
        <f>Z1_ZP!G34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702</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409</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43.25" customHeight="1" thickBot="1" x14ac:dyDescent="0.3">
      <c r="A22" s="271" t="s">
        <v>486</v>
      </c>
      <c r="B22" s="272"/>
      <c r="C22" s="272"/>
      <c r="D22" s="272"/>
      <c r="E22" s="272"/>
      <c r="F22" s="272" t="s">
        <v>568</v>
      </c>
      <c r="G22" s="272"/>
      <c r="H22" s="272"/>
      <c r="I22" s="272"/>
      <c r="J22" s="272"/>
      <c r="K22" s="272"/>
      <c r="L22" s="272" t="s">
        <v>487</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Z1_ZP!B34</f>
        <v>Moduł Z1/5</v>
      </c>
      <c r="C26" s="231"/>
      <c r="D26" s="37" t="str">
        <f>Z1_ZP!B35</f>
        <v>Kurs 5.1.</v>
      </c>
      <c r="E26" s="178" t="str">
        <f>Z1_ZP!B34</f>
        <v>Moduł Z1/5</v>
      </c>
      <c r="F26" s="235" t="str">
        <f>Z1_ZP!B36</f>
        <v>Kurs 5.2.</v>
      </c>
      <c r="G26" s="236"/>
      <c r="H26" s="240" t="str">
        <f>Z1_ZP!B34</f>
        <v>Moduł Z1/5</v>
      </c>
      <c r="I26" s="241"/>
      <c r="J26" s="38" t="str">
        <f>Z1_ZP!B37</f>
        <v>Kurs 5.3.</v>
      </c>
      <c r="K26" s="245"/>
      <c r="L26" s="246"/>
      <c r="M26" s="245"/>
      <c r="N26" s="246"/>
      <c r="O26" s="247"/>
      <c r="P26" s="248"/>
      <c r="Q26" s="247"/>
      <c r="R26" s="249"/>
    </row>
    <row r="27" spans="1:19" s="179" customFormat="1" ht="59.25" customHeight="1" x14ac:dyDescent="0.25">
      <c r="A27" s="128" t="s">
        <v>109</v>
      </c>
      <c r="B27" s="473" t="str">
        <f>Z1_ZP!C35</f>
        <v>Autoprezentacja - warsztat</v>
      </c>
      <c r="C27" s="474"/>
      <c r="D27" s="475"/>
      <c r="E27" s="476" t="str">
        <f>Z1_ZP!C36</f>
        <v>Praca w zespole - warsztat</v>
      </c>
      <c r="F27" s="477"/>
      <c r="G27" s="478"/>
      <c r="H27" s="479" t="str">
        <f>Z1_ZP!C37</f>
        <v>Etyka w biznesie - warsztat</v>
      </c>
      <c r="I27" s="480"/>
      <c r="J27" s="481"/>
      <c r="K27" s="482"/>
      <c r="L27" s="483"/>
      <c r="M27" s="483"/>
      <c r="N27" s="484"/>
      <c r="O27" s="485"/>
      <c r="P27" s="486"/>
      <c r="Q27" s="486"/>
      <c r="R27" s="487"/>
    </row>
    <row r="28" spans="1:19" s="179" customFormat="1" ht="30" customHeight="1" thickBot="1" x14ac:dyDescent="0.3">
      <c r="A28" s="43" t="s">
        <v>110</v>
      </c>
      <c r="B28" s="212">
        <f>Z1_ZP!D35</f>
        <v>1</v>
      </c>
      <c r="C28" s="213"/>
      <c r="D28" s="214"/>
      <c r="E28" s="215">
        <f>Z1_ZP!D36</f>
        <v>1</v>
      </c>
      <c r="F28" s="216"/>
      <c r="G28" s="217"/>
      <c r="H28" s="218">
        <f>Z1_ZP!D37</f>
        <v>2</v>
      </c>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TuZ6Keit/50owzKdzVDcJEWTC8MZZOs/0R91zvKNlu3i8jHILMisXGA5rBXuOe6k3CwMR3ohMw2s5c+36I/qRg==" saltValue="W6vg881dUa8BhJsxEaU3u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EF380C38-71D5-442E-BB89-29B94820128D}"/>
    <hyperlink ref="C29" r:id="rId2" xr:uid="{6E87A986-65DE-4FD8-B13D-26DB2F080905}"/>
    <hyperlink ref="I29" r:id="rId3" xr:uid="{0078D1C6-8447-4A94-8405-5495215787FC}"/>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Z1_ZP!B34</f>
        <v>Moduł Z1/5</v>
      </c>
      <c r="B3" s="384"/>
      <c r="C3" s="384"/>
      <c r="D3" s="388" t="str">
        <f>Z1_ZP!C34</f>
        <v>Rozwój osobisty i kompetencje interpersonalne</v>
      </c>
      <c r="E3" s="389"/>
      <c r="F3" s="389"/>
      <c r="G3" s="389"/>
      <c r="H3" s="389"/>
      <c r="I3" s="390"/>
      <c r="J3" s="3"/>
      <c r="K3" s="3"/>
      <c r="L3" s="4"/>
      <c r="M3" s="4"/>
      <c r="N3" s="4"/>
      <c r="O3" s="4"/>
      <c r="P3" s="4"/>
      <c r="Q3" s="4"/>
      <c r="R3" s="4"/>
    </row>
    <row r="4" spans="1:19" ht="18.75" thickBot="1" x14ac:dyDescent="0.3">
      <c r="A4" s="447" t="s">
        <v>108</v>
      </c>
      <c r="B4" s="447"/>
      <c r="C4" s="447"/>
      <c r="D4" s="385" t="str">
        <f>Z1_ZP!B35</f>
        <v>Kurs 5.1.</v>
      </c>
      <c r="E4" s="386"/>
      <c r="F4" s="386"/>
      <c r="G4" s="386"/>
      <c r="H4" s="386"/>
      <c r="I4" s="387"/>
      <c r="J4" s="3"/>
      <c r="K4" s="3"/>
      <c r="L4" s="4"/>
      <c r="M4" s="4"/>
      <c r="N4" s="4"/>
      <c r="O4" s="4"/>
      <c r="P4" s="4"/>
      <c r="Q4" s="4"/>
      <c r="R4" s="4"/>
    </row>
    <row r="5" spans="1:19" ht="23.25" thickBot="1" x14ac:dyDescent="0.3">
      <c r="A5" s="448" t="s">
        <v>109</v>
      </c>
      <c r="B5" s="448"/>
      <c r="C5" s="448"/>
      <c r="D5" s="449" t="str">
        <f>Z1_ZP!C35</f>
        <v>Autoprezentacja - warsztat</v>
      </c>
      <c r="E5" s="449"/>
      <c r="F5" s="449"/>
      <c r="G5" s="449"/>
      <c r="H5" s="449"/>
      <c r="I5" s="449"/>
      <c r="J5" s="449"/>
      <c r="K5" s="449"/>
      <c r="L5" s="450" t="s">
        <v>94</v>
      </c>
      <c r="M5" s="450"/>
      <c r="N5" s="16">
        <f>Z1_ZP!D35</f>
        <v>1</v>
      </c>
      <c r="O5" s="450" t="s">
        <v>95</v>
      </c>
      <c r="P5" s="450"/>
      <c r="Q5" s="451" t="str">
        <f>Z1_ZP!F34</f>
        <v>mgr S. Świergiel</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(5)'!G6</f>
        <v>II</v>
      </c>
      <c r="H7" s="138" t="s">
        <v>99</v>
      </c>
      <c r="I7" s="44">
        <f>'M (5)'!I6</f>
        <v>3</v>
      </c>
      <c r="J7" s="293" t="s">
        <v>287</v>
      </c>
      <c r="K7" s="294"/>
      <c r="L7" s="392" t="s">
        <v>100</v>
      </c>
      <c r="M7" s="393"/>
      <c r="N7" s="7" t="s">
        <v>101</v>
      </c>
      <c r="O7" s="459" t="s">
        <v>102</v>
      </c>
      <c r="P7" s="459"/>
      <c r="Q7" s="460" t="s">
        <v>103</v>
      </c>
      <c r="R7" s="460"/>
      <c r="S7" s="17">
        <f>Z1_ZP!G35</f>
        <v>10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488</v>
      </c>
      <c r="C14" s="398"/>
      <c r="D14" s="398"/>
      <c r="E14" s="398"/>
      <c r="F14" s="398"/>
      <c r="G14" s="398"/>
      <c r="H14" s="398"/>
      <c r="I14" s="398"/>
      <c r="J14" s="398"/>
      <c r="K14" s="398"/>
      <c r="L14" s="398"/>
      <c r="M14" s="399"/>
      <c r="N14" s="362" t="s">
        <v>256</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489</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490</v>
      </c>
      <c r="C24" s="320"/>
      <c r="D24" s="320"/>
      <c r="E24" s="320"/>
      <c r="F24" s="320"/>
      <c r="G24" s="320"/>
      <c r="H24" s="320"/>
      <c r="I24" s="320"/>
      <c r="J24" s="320"/>
      <c r="K24" s="320"/>
      <c r="L24" s="320"/>
      <c r="M24" s="321"/>
      <c r="N24" s="353" t="s">
        <v>249</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491</v>
      </c>
      <c r="C34" s="398"/>
      <c r="D34" s="398"/>
      <c r="E34" s="398"/>
      <c r="F34" s="398"/>
      <c r="G34" s="398"/>
      <c r="H34" s="398"/>
      <c r="I34" s="398"/>
      <c r="J34" s="398"/>
      <c r="K34" s="398"/>
      <c r="L34" s="398"/>
      <c r="M34" s="399"/>
      <c r="N34" s="362" t="s">
        <v>273</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492</v>
      </c>
      <c r="C39" s="320"/>
      <c r="D39" s="320"/>
      <c r="E39" s="320"/>
      <c r="F39" s="320"/>
      <c r="G39" s="320"/>
      <c r="H39" s="320"/>
      <c r="I39" s="320"/>
      <c r="J39" s="320"/>
      <c r="K39" s="320"/>
      <c r="L39" s="320"/>
      <c r="M39" s="321"/>
      <c r="N39" s="353" t="s">
        <v>273</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493</v>
      </c>
      <c r="C44" s="320"/>
      <c r="D44" s="320"/>
      <c r="E44" s="320"/>
      <c r="F44" s="320"/>
      <c r="G44" s="320"/>
      <c r="H44" s="320"/>
      <c r="I44" s="320"/>
      <c r="J44" s="320"/>
      <c r="K44" s="320"/>
      <c r="L44" s="320"/>
      <c r="M44" s="321"/>
      <c r="N44" s="353" t="s">
        <v>273</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491</v>
      </c>
      <c r="C54" s="398"/>
      <c r="D54" s="398"/>
      <c r="E54" s="398"/>
      <c r="F54" s="398"/>
      <c r="G54" s="398"/>
      <c r="H54" s="398"/>
      <c r="I54" s="398"/>
      <c r="J54" s="398"/>
      <c r="K54" s="398"/>
      <c r="L54" s="398"/>
      <c r="M54" s="399"/>
      <c r="N54" s="362" t="s">
        <v>284</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492</v>
      </c>
      <c r="C59" s="320"/>
      <c r="D59" s="320"/>
      <c r="E59" s="320"/>
      <c r="F59" s="320"/>
      <c r="G59" s="320"/>
      <c r="H59" s="320"/>
      <c r="I59" s="320"/>
      <c r="J59" s="320"/>
      <c r="K59" s="320"/>
      <c r="L59" s="320"/>
      <c r="M59" s="321"/>
      <c r="N59" s="353" t="s">
        <v>280</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493</v>
      </c>
      <c r="C64" s="320"/>
      <c r="D64" s="320"/>
      <c r="E64" s="320"/>
      <c r="F64" s="320"/>
      <c r="G64" s="320"/>
      <c r="H64" s="320"/>
      <c r="I64" s="320"/>
      <c r="J64" s="320"/>
      <c r="K64" s="320"/>
      <c r="L64" s="320"/>
      <c r="M64" s="321"/>
      <c r="N64" s="353" t="s">
        <v>281</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Z1_ZP!G35</f>
        <v>10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10</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2</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158</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8</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148</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Z1_ZP!H35</f>
        <v>15</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Z1_ZP!E35</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193</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50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94.5" customHeight="1" x14ac:dyDescent="0.25">
      <c r="A98" s="430"/>
      <c r="B98" s="465" t="s">
        <v>877</v>
      </c>
      <c r="C98" s="465"/>
      <c r="D98" s="465"/>
      <c r="E98" s="465"/>
      <c r="F98" s="465"/>
      <c r="G98" s="465"/>
      <c r="H98" s="465"/>
      <c r="I98" s="465"/>
      <c r="J98" s="465"/>
      <c r="K98" s="465"/>
      <c r="L98" s="465"/>
      <c r="M98" s="465"/>
      <c r="N98" s="465"/>
      <c r="O98" s="465"/>
      <c r="P98" s="465"/>
      <c r="Q98" s="465"/>
      <c r="R98" s="465"/>
      <c r="S98" s="466"/>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4.5" customHeight="1" x14ac:dyDescent="0.25">
      <c r="A100" s="430"/>
      <c r="B100" s="465" t="s">
        <v>878</v>
      </c>
      <c r="C100" s="465"/>
      <c r="D100" s="465"/>
      <c r="E100" s="465"/>
      <c r="F100" s="465"/>
      <c r="G100" s="465"/>
      <c r="H100" s="465"/>
      <c r="I100" s="465"/>
      <c r="J100" s="465"/>
      <c r="K100" s="465"/>
      <c r="L100" s="465"/>
      <c r="M100" s="465"/>
      <c r="N100" s="465"/>
      <c r="O100" s="465"/>
      <c r="P100" s="465"/>
      <c r="Q100" s="465"/>
      <c r="R100" s="465"/>
      <c r="S100" s="466"/>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48.75" customHeight="1" x14ac:dyDescent="0.25">
      <c r="A102" s="430"/>
      <c r="B102" s="465" t="s">
        <v>879</v>
      </c>
      <c r="C102" s="465"/>
      <c r="D102" s="465"/>
      <c r="E102" s="465"/>
      <c r="F102" s="465"/>
      <c r="G102" s="465"/>
      <c r="H102" s="465"/>
      <c r="I102" s="465"/>
      <c r="J102" s="465"/>
      <c r="K102" s="465"/>
      <c r="L102" s="465"/>
      <c r="M102" s="465"/>
      <c r="N102" s="465"/>
      <c r="O102" s="465"/>
      <c r="P102" s="465"/>
      <c r="Q102" s="465"/>
      <c r="R102" s="465"/>
      <c r="S102" s="466"/>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zah2SAFM19aJdacSQEKX3ryw+krDCqS7bXDRzreu64FrZb49tqBB+bLhI4v7hDnTkbsVXt3HC78HrRpNIp16Lg==" saltValue="YkfNE4wFj4mwnfUXlHgb3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14:S33" xr:uid="{00000000-0002-0000-1500-000004000000}">
      <formula1>KEW_Z1</formula1>
    </dataValidation>
    <dataValidation type="list" allowBlank="1" showInputMessage="1" showErrorMessage="1" sqref="N34:S53" xr:uid="{00000000-0002-0000-1500-000005000000}">
      <formula1>KEU_Z1</formula1>
    </dataValidation>
    <dataValidation type="list" allowBlank="1" showInputMessage="1" showErrorMessage="1" sqref="N54:S68" xr:uid="{00000000-0002-0000-1500-000006000000}">
      <formula1>KEK_Z1</formula1>
    </dataValidation>
  </dataValidations>
  <hyperlinks>
    <hyperlink ref="O13" r:id="rId1" xr:uid="{327B2ECC-3CA8-4A80-833B-D7D41C11716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Z1_ZP!B34</f>
        <v>Moduł Z1/5</v>
      </c>
      <c r="B3" s="384"/>
      <c r="C3" s="384"/>
      <c r="D3" s="388" t="str">
        <f>Z1_ZP!C34</f>
        <v>Rozwój osobisty i kompetencje interpersonalne</v>
      </c>
      <c r="E3" s="389"/>
      <c r="F3" s="389"/>
      <c r="G3" s="389"/>
      <c r="H3" s="389"/>
      <c r="I3" s="390"/>
      <c r="J3" s="3"/>
      <c r="K3" s="3"/>
      <c r="L3" s="4"/>
      <c r="M3" s="4"/>
      <c r="N3" s="4"/>
      <c r="O3" s="4"/>
      <c r="P3" s="4"/>
      <c r="Q3" s="4"/>
      <c r="R3" s="4"/>
    </row>
    <row r="4" spans="1:19" ht="18.75" thickBot="1" x14ac:dyDescent="0.3">
      <c r="A4" s="447" t="s">
        <v>108</v>
      </c>
      <c r="B4" s="447"/>
      <c r="C4" s="447"/>
      <c r="D4" s="385" t="str">
        <f>Z1_ZP!B36</f>
        <v>Kurs 5.2.</v>
      </c>
      <c r="E4" s="386"/>
      <c r="F4" s="386"/>
      <c r="G4" s="386"/>
      <c r="H4" s="386"/>
      <c r="I4" s="387"/>
      <c r="J4" s="3"/>
      <c r="K4" s="3"/>
      <c r="L4" s="4"/>
      <c r="M4" s="4"/>
      <c r="N4" s="4"/>
      <c r="O4" s="4"/>
      <c r="P4" s="4"/>
      <c r="Q4" s="4"/>
      <c r="R4" s="4"/>
    </row>
    <row r="5" spans="1:19" ht="23.25" thickBot="1" x14ac:dyDescent="0.3">
      <c r="A5" s="448" t="s">
        <v>109</v>
      </c>
      <c r="B5" s="448"/>
      <c r="C5" s="448"/>
      <c r="D5" s="449" t="str">
        <f>Z1_ZP!C36</f>
        <v>Praca w zespole - warsztat</v>
      </c>
      <c r="E5" s="449"/>
      <c r="F5" s="449"/>
      <c r="G5" s="449"/>
      <c r="H5" s="449"/>
      <c r="I5" s="449"/>
      <c r="J5" s="449"/>
      <c r="K5" s="449"/>
      <c r="L5" s="450" t="s">
        <v>94</v>
      </c>
      <c r="M5" s="450"/>
      <c r="N5" s="16">
        <f>Z1_ZP!D36</f>
        <v>1</v>
      </c>
      <c r="O5" s="450" t="s">
        <v>95</v>
      </c>
      <c r="P5" s="450"/>
      <c r="Q5" s="451" t="str">
        <f>Z1_ZP!F34</f>
        <v>mgr S. Świergiel</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(5)'!G6</f>
        <v>II</v>
      </c>
      <c r="H7" s="138" t="s">
        <v>99</v>
      </c>
      <c r="I7" s="44">
        <f>'M (5)'!I6</f>
        <v>3</v>
      </c>
      <c r="J7" s="293" t="s">
        <v>287</v>
      </c>
      <c r="K7" s="294"/>
      <c r="L7" s="392" t="s">
        <v>100</v>
      </c>
      <c r="M7" s="393"/>
      <c r="N7" s="7" t="s">
        <v>101</v>
      </c>
      <c r="O7" s="459" t="s">
        <v>102</v>
      </c>
      <c r="P7" s="459"/>
      <c r="Q7" s="460" t="s">
        <v>103</v>
      </c>
      <c r="R7" s="460"/>
      <c r="S7" s="17">
        <f>Z1_ZP!G36</f>
        <v>10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504</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703</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494</v>
      </c>
      <c r="C24" s="320"/>
      <c r="D24" s="320"/>
      <c r="E24" s="320"/>
      <c r="F24" s="320"/>
      <c r="G24" s="320"/>
      <c r="H24" s="320"/>
      <c r="I24" s="320"/>
      <c r="J24" s="320"/>
      <c r="K24" s="320"/>
      <c r="L24" s="320"/>
      <c r="M24" s="321"/>
      <c r="N24" s="353" t="s">
        <v>256</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495</v>
      </c>
      <c r="C34" s="398"/>
      <c r="D34" s="398"/>
      <c r="E34" s="398"/>
      <c r="F34" s="398"/>
      <c r="G34" s="398"/>
      <c r="H34" s="398"/>
      <c r="I34" s="398"/>
      <c r="J34" s="398"/>
      <c r="K34" s="398"/>
      <c r="L34" s="398"/>
      <c r="M34" s="399"/>
      <c r="N34" s="362" t="s">
        <v>271</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496</v>
      </c>
      <c r="C39" s="320"/>
      <c r="D39" s="320"/>
      <c r="E39" s="320"/>
      <c r="F39" s="320"/>
      <c r="G39" s="320"/>
      <c r="H39" s="320"/>
      <c r="I39" s="320"/>
      <c r="J39" s="320"/>
      <c r="K39" s="320"/>
      <c r="L39" s="320"/>
      <c r="M39" s="321"/>
      <c r="N39" s="353" t="s">
        <v>271</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497</v>
      </c>
      <c r="C44" s="320"/>
      <c r="D44" s="320"/>
      <c r="E44" s="320"/>
      <c r="F44" s="320"/>
      <c r="G44" s="320"/>
      <c r="H44" s="320"/>
      <c r="I44" s="320"/>
      <c r="J44" s="320"/>
      <c r="K44" s="320"/>
      <c r="L44" s="320"/>
      <c r="M44" s="321"/>
      <c r="N44" s="353" t="s">
        <v>268</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498</v>
      </c>
      <c r="C49" s="320"/>
      <c r="D49" s="320"/>
      <c r="E49" s="320"/>
      <c r="F49" s="320"/>
      <c r="G49" s="320"/>
      <c r="H49" s="320"/>
      <c r="I49" s="320"/>
      <c r="J49" s="320"/>
      <c r="K49" s="320"/>
      <c r="L49" s="320"/>
      <c r="M49" s="321"/>
      <c r="N49" s="353" t="s">
        <v>268</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499</v>
      </c>
      <c r="C54" s="398"/>
      <c r="D54" s="398"/>
      <c r="E54" s="398"/>
      <c r="F54" s="398"/>
      <c r="G54" s="398"/>
      <c r="H54" s="398"/>
      <c r="I54" s="398"/>
      <c r="J54" s="398"/>
      <c r="K54" s="398"/>
      <c r="L54" s="398"/>
      <c r="M54" s="399"/>
      <c r="N54" s="362" t="s">
        <v>280</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704</v>
      </c>
      <c r="C59" s="320"/>
      <c r="D59" s="320"/>
      <c r="E59" s="320"/>
      <c r="F59" s="320"/>
      <c r="G59" s="320"/>
      <c r="H59" s="320"/>
      <c r="I59" s="320"/>
      <c r="J59" s="320"/>
      <c r="K59" s="320"/>
      <c r="L59" s="320"/>
      <c r="M59" s="321"/>
      <c r="N59" s="353" t="s">
        <v>281</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705</v>
      </c>
      <c r="C64" s="320"/>
      <c r="D64" s="320"/>
      <c r="E64" s="320"/>
      <c r="F64" s="320"/>
      <c r="G64" s="320"/>
      <c r="H64" s="320"/>
      <c r="I64" s="320"/>
      <c r="J64" s="320"/>
      <c r="K64" s="320"/>
      <c r="L64" s="320"/>
      <c r="M64" s="321"/>
      <c r="N64" s="353" t="s">
        <v>280</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Z1_ZP!G36</f>
        <v>10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10</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2</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8</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148</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Z1_ZP!H36</f>
        <v>15</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Z1_ZP!E36</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159</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08.75" customHeight="1" x14ac:dyDescent="0.25">
      <c r="A98" s="430"/>
      <c r="B98" s="400" t="s">
        <v>621</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3" customHeight="1" x14ac:dyDescent="0.25">
      <c r="A100" s="430"/>
      <c r="B100" s="400" t="s">
        <v>622</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0.25" customHeight="1" x14ac:dyDescent="0.25">
      <c r="A102" s="430"/>
      <c r="B102" s="400" t="s">
        <v>623</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j0HilIlLoiiI7YZ2OOifmyt72M0WjRNL0/egyfKLc54NTxAZZ8Gz7VCaOK11c1fE+IBI3kjd/dygeckpQL1lqQ==" saltValue="mGArIooqKIgjQv82U0WBk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600-000000000000}">
      <formula1>KEK_Z1</formula1>
    </dataValidation>
    <dataValidation type="list" allowBlank="1" showInputMessage="1" showErrorMessage="1" sqref="N34:S53" xr:uid="{00000000-0002-0000-1600-000001000000}">
      <formula1>KEU_Z1</formula1>
    </dataValidation>
    <dataValidation type="list" allowBlank="1" showInputMessage="1" showErrorMessage="1" sqref="N14:S33" xr:uid="{00000000-0002-0000-1600-000002000000}">
      <formula1>KEW_Z1</formula1>
    </dataValidation>
    <dataValidation type="list" allowBlank="1" showInputMessage="1" showErrorMessage="1" sqref="L81:L85" xr:uid="{00000000-0002-0000-1600-000003000000}">
      <formula1>PRAC_STUD</formula1>
    </dataValidation>
    <dataValidation type="list" allowBlank="1" showInputMessage="1" showErrorMessage="1" sqref="L72:L79" xr:uid="{00000000-0002-0000-1600-000004000000}">
      <formula1>METODY</formula1>
    </dataValidation>
    <dataValidation type="list" allowBlank="1" showInputMessage="1" showErrorMessage="1" sqref="L7" xr:uid="{00000000-0002-0000-1600-000005000000}">
      <formula1>STATUS</formula1>
    </dataValidation>
    <dataValidation type="list" allowBlank="1" showInputMessage="1" showErrorMessage="1" sqref="B90:E94" xr:uid="{00000000-0002-0000-1600-000006000000}">
      <formula1>ZAL</formula1>
    </dataValidation>
  </dataValidations>
  <hyperlinks>
    <hyperlink ref="O13" r:id="rId1" xr:uid="{3F394E1D-B699-472F-9447-72055973D5A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Z1_ZP!B34</f>
        <v>Moduł Z1/5</v>
      </c>
      <c r="B3" s="384"/>
      <c r="C3" s="384"/>
      <c r="D3" s="388" t="str">
        <f>Z1_ZP!C34</f>
        <v>Rozwój osobisty i kompetencje interpersonalne</v>
      </c>
      <c r="E3" s="389"/>
      <c r="F3" s="389"/>
      <c r="G3" s="389"/>
      <c r="H3" s="389"/>
      <c r="I3" s="390"/>
      <c r="J3" s="3"/>
      <c r="K3" s="3"/>
      <c r="L3" s="4"/>
      <c r="M3" s="4"/>
      <c r="N3" s="4"/>
      <c r="O3" s="4"/>
      <c r="P3" s="4"/>
      <c r="Q3" s="4"/>
      <c r="R3" s="4"/>
    </row>
    <row r="4" spans="1:19" ht="18.75" thickBot="1" x14ac:dyDescent="0.3">
      <c r="A4" s="447" t="s">
        <v>108</v>
      </c>
      <c r="B4" s="447"/>
      <c r="C4" s="447"/>
      <c r="D4" s="385" t="str">
        <f>Z1_ZP!B37</f>
        <v>Kurs 5.3.</v>
      </c>
      <c r="E4" s="386"/>
      <c r="F4" s="386"/>
      <c r="G4" s="386"/>
      <c r="H4" s="386"/>
      <c r="I4" s="387"/>
      <c r="J4" s="3"/>
      <c r="K4" s="3"/>
      <c r="L4" s="4"/>
      <c r="M4" s="4"/>
      <c r="N4" s="4"/>
      <c r="O4" s="4"/>
      <c r="P4" s="4"/>
      <c r="Q4" s="4"/>
      <c r="R4" s="4"/>
    </row>
    <row r="5" spans="1:19" ht="23.25" thickBot="1" x14ac:dyDescent="0.3">
      <c r="A5" s="448" t="s">
        <v>109</v>
      </c>
      <c r="B5" s="448"/>
      <c r="C5" s="448"/>
      <c r="D5" s="449" t="str">
        <f>Z1_ZP!C37</f>
        <v>Etyka w biznesie - warsztat</v>
      </c>
      <c r="E5" s="449"/>
      <c r="F5" s="449"/>
      <c r="G5" s="449"/>
      <c r="H5" s="449"/>
      <c r="I5" s="449"/>
      <c r="J5" s="449"/>
      <c r="K5" s="449"/>
      <c r="L5" s="450" t="s">
        <v>94</v>
      </c>
      <c r="M5" s="450"/>
      <c r="N5" s="16">
        <f>Z1_ZP!D37</f>
        <v>2</v>
      </c>
      <c r="O5" s="450" t="s">
        <v>95</v>
      </c>
      <c r="P5" s="450"/>
      <c r="Q5" s="451" t="str">
        <f>Z1_ZP!F34</f>
        <v>mgr S. Świergiel</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(5)'!G6</f>
        <v>II</v>
      </c>
      <c r="H7" s="138" t="s">
        <v>99</v>
      </c>
      <c r="I7" s="44">
        <f>'M (5)'!I6</f>
        <v>3</v>
      </c>
      <c r="J7" s="293" t="s">
        <v>287</v>
      </c>
      <c r="K7" s="294"/>
      <c r="L7" s="392" t="s">
        <v>100</v>
      </c>
      <c r="M7" s="393"/>
      <c r="N7" s="7" t="s">
        <v>101</v>
      </c>
      <c r="O7" s="459" t="s">
        <v>102</v>
      </c>
      <c r="P7" s="459"/>
      <c r="Q7" s="460" t="s">
        <v>103</v>
      </c>
      <c r="R7" s="460"/>
      <c r="S7" s="17">
        <f>Z1_ZP!G37</f>
        <v>14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500</v>
      </c>
      <c r="C14" s="398"/>
      <c r="D14" s="398"/>
      <c r="E14" s="398"/>
      <c r="F14" s="398"/>
      <c r="G14" s="398"/>
      <c r="H14" s="398"/>
      <c r="I14" s="398"/>
      <c r="J14" s="398"/>
      <c r="K14" s="398"/>
      <c r="L14" s="398"/>
      <c r="M14" s="399"/>
      <c r="N14" s="362" t="s">
        <v>258</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501</v>
      </c>
      <c r="C19" s="320"/>
      <c r="D19" s="320"/>
      <c r="E19" s="320"/>
      <c r="F19" s="320"/>
      <c r="G19" s="320"/>
      <c r="H19" s="320"/>
      <c r="I19" s="320"/>
      <c r="J19" s="320"/>
      <c r="K19" s="320"/>
      <c r="L19" s="320"/>
      <c r="M19" s="321"/>
      <c r="N19" s="353" t="s">
        <v>258</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264</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706</v>
      </c>
      <c r="C34" s="398"/>
      <c r="D34" s="398"/>
      <c r="E34" s="398"/>
      <c r="F34" s="398"/>
      <c r="G34" s="398"/>
      <c r="H34" s="398"/>
      <c r="I34" s="398"/>
      <c r="J34" s="398"/>
      <c r="K34" s="398"/>
      <c r="L34" s="398"/>
      <c r="M34" s="399"/>
      <c r="N34" s="362" t="s">
        <v>267</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502</v>
      </c>
      <c r="C39" s="320"/>
      <c r="D39" s="320"/>
      <c r="E39" s="320"/>
      <c r="F39" s="320"/>
      <c r="G39" s="320"/>
      <c r="H39" s="320"/>
      <c r="I39" s="320"/>
      <c r="J39" s="320"/>
      <c r="K39" s="320"/>
      <c r="L39" s="320"/>
      <c r="M39" s="321"/>
      <c r="N39" s="353" t="s">
        <v>267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272</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503</v>
      </c>
      <c r="C54" s="398"/>
      <c r="D54" s="398"/>
      <c r="E54" s="398"/>
      <c r="F54" s="398"/>
      <c r="G54" s="398"/>
      <c r="H54" s="398"/>
      <c r="I54" s="398"/>
      <c r="J54" s="398"/>
      <c r="K54" s="398"/>
      <c r="L54" s="398"/>
      <c r="M54" s="399"/>
      <c r="N54" s="362" t="s">
        <v>286</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Z1_ZP!G37</f>
        <v>14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14</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2</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169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175</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9</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3</v>
      </c>
      <c r="H82" s="332"/>
      <c r="I82" s="333"/>
      <c r="J82" s="377"/>
      <c r="K82" s="341"/>
      <c r="L82" s="316" t="s">
        <v>148</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151</v>
      </c>
      <c r="M83" s="317"/>
      <c r="N83" s="317"/>
      <c r="O83" s="317"/>
      <c r="P83" s="317"/>
      <c r="Q83" s="317"/>
      <c r="R83" s="317"/>
      <c r="S83" s="318"/>
    </row>
    <row r="84" spans="1:19" ht="15" customHeight="1" x14ac:dyDescent="0.25">
      <c r="A84" s="343"/>
      <c r="B84" s="309" t="s">
        <v>132</v>
      </c>
      <c r="C84" s="310"/>
      <c r="D84" s="310"/>
      <c r="E84" s="310"/>
      <c r="F84" s="311"/>
      <c r="G84" s="347">
        <f>Z1_ZP!H37</f>
        <v>36</v>
      </c>
      <c r="H84" s="348"/>
      <c r="I84" s="349"/>
      <c r="J84" s="377"/>
      <c r="K84" s="341"/>
      <c r="L84" s="316" t="s">
        <v>154</v>
      </c>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Z1_ZP!E37</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153</v>
      </c>
      <c r="C90" s="418"/>
      <c r="D90" s="418"/>
      <c r="E90" s="419"/>
      <c r="F90" s="420">
        <v>20</v>
      </c>
      <c r="G90" s="421"/>
      <c r="H90" s="421"/>
      <c r="I90" s="422"/>
      <c r="J90" s="441"/>
      <c r="K90" s="445"/>
      <c r="L90" s="328" t="s">
        <v>290</v>
      </c>
      <c r="M90" s="329"/>
      <c r="N90" s="329"/>
      <c r="O90" s="329"/>
      <c r="P90" s="329"/>
      <c r="Q90" s="329"/>
      <c r="R90" s="329"/>
      <c r="S90" s="330"/>
    </row>
    <row r="91" spans="1:19" ht="15" customHeight="1" x14ac:dyDescent="0.25">
      <c r="A91" s="437"/>
      <c r="B91" s="417" t="s">
        <v>159</v>
      </c>
      <c r="C91" s="418"/>
      <c r="D91" s="418"/>
      <c r="E91" s="419"/>
      <c r="F91" s="420">
        <v>30</v>
      </c>
      <c r="G91" s="421"/>
      <c r="H91" s="421"/>
      <c r="I91" s="422"/>
      <c r="J91" s="441"/>
      <c r="K91" s="445"/>
      <c r="L91" s="328" t="s">
        <v>138</v>
      </c>
      <c r="M91" s="329"/>
      <c r="N91" s="329"/>
      <c r="O91" s="329"/>
      <c r="P91" s="329"/>
      <c r="Q91" s="329"/>
      <c r="R91" s="329"/>
      <c r="S91" s="330"/>
    </row>
    <row r="92" spans="1:19" ht="15" customHeight="1" x14ac:dyDescent="0.25">
      <c r="A92" s="437"/>
      <c r="B92" s="417" t="s">
        <v>339</v>
      </c>
      <c r="C92" s="418"/>
      <c r="D92" s="418"/>
      <c r="E92" s="419"/>
      <c r="F92" s="420">
        <v>30</v>
      </c>
      <c r="G92" s="421"/>
      <c r="H92" s="421"/>
      <c r="I92" s="422"/>
      <c r="J92" s="441"/>
      <c r="K92" s="445"/>
      <c r="L92" s="328" t="s">
        <v>291</v>
      </c>
      <c r="M92" s="329"/>
      <c r="N92" s="329"/>
      <c r="O92" s="329"/>
      <c r="P92" s="329"/>
      <c r="Q92" s="329"/>
      <c r="R92" s="329"/>
      <c r="S92" s="330"/>
    </row>
    <row r="93" spans="1:19" ht="15" customHeight="1" x14ac:dyDescent="0.25">
      <c r="A93" s="437"/>
      <c r="B93" s="417" t="s">
        <v>164</v>
      </c>
      <c r="C93" s="418"/>
      <c r="D93" s="418"/>
      <c r="E93" s="419"/>
      <c r="F93" s="420">
        <v>20</v>
      </c>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93.75" customHeight="1" x14ac:dyDescent="0.25">
      <c r="A98" s="430"/>
      <c r="B98" s="400" t="s">
        <v>624</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6.75" customHeight="1" x14ac:dyDescent="0.25">
      <c r="A100" s="430"/>
      <c r="B100" s="400" t="s">
        <v>381</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46.5" customHeight="1" x14ac:dyDescent="0.25">
      <c r="A102" s="430"/>
      <c r="B102" s="400" t="s">
        <v>382</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W10Vxa0XNxhASRj+DSQwNmdk6J4/X0y6sIXAaTpgh7mOnIzzg+d7/Q2dK4l27gkVlbraAIycUKXBd9f/xCgejw==" saltValue="6pLK8nFoVz0MSRGnFPSaN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14:S33" xr:uid="{00000000-0002-0000-1700-000004000000}">
      <formula1>KEW_Z1</formula1>
    </dataValidation>
    <dataValidation type="list" allowBlank="1" showInputMessage="1" showErrorMessage="1" sqref="N34:S53" xr:uid="{00000000-0002-0000-1700-000005000000}">
      <formula1>KEU_Z1</formula1>
    </dataValidation>
    <dataValidation type="list" allowBlank="1" showInputMessage="1" showErrorMessage="1" sqref="N54:S68" xr:uid="{00000000-0002-0000-1700-000006000000}">
      <formula1>KEK_Z1</formula1>
    </dataValidation>
  </dataValidations>
  <hyperlinks>
    <hyperlink ref="O13" r:id="rId1" xr:uid="{7B113175-9C04-4CEA-9A5E-DD41DF619C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Z1_ZP!B38</f>
        <v>Moduł Z1/6</v>
      </c>
      <c r="D3" s="308"/>
      <c r="E3" s="308"/>
      <c r="F3" s="288"/>
      <c r="G3" s="3"/>
      <c r="H3" s="3"/>
      <c r="I3" s="3"/>
      <c r="J3" s="3"/>
      <c r="K3" s="3"/>
      <c r="L3" s="4"/>
      <c r="M3" s="4"/>
      <c r="N3" s="4"/>
      <c r="O3" s="4"/>
      <c r="P3" s="4"/>
      <c r="Q3" s="4"/>
    </row>
    <row r="4" spans="1:19" s="175" customFormat="1" ht="39.75" customHeight="1" thickBot="1" x14ac:dyDescent="0.3">
      <c r="A4" s="290" t="s">
        <v>93</v>
      </c>
      <c r="B4" s="290"/>
      <c r="C4" s="298" t="str">
        <f>Z1_ZP!C38</f>
        <v>Ekonomia Stosowana</v>
      </c>
      <c r="D4" s="299"/>
      <c r="E4" s="299"/>
      <c r="F4" s="299"/>
      <c r="G4" s="299"/>
      <c r="H4" s="299"/>
      <c r="I4" s="299"/>
      <c r="J4" s="300"/>
      <c r="K4" s="303" t="s">
        <v>94</v>
      </c>
      <c r="L4" s="303"/>
      <c r="M4" s="139">
        <f>Z1_ZP!D38</f>
        <v>18</v>
      </c>
      <c r="N4" s="301" t="s">
        <v>95</v>
      </c>
      <c r="O4" s="302"/>
      <c r="P4" s="295" t="str">
        <f>Z1_ZP!F38</f>
        <v>dr D. Majewska-Bielecka</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358</v>
      </c>
      <c r="H6" s="134" t="s">
        <v>99</v>
      </c>
      <c r="I6" s="44">
        <v>3</v>
      </c>
      <c r="J6" s="7" t="s">
        <v>288</v>
      </c>
      <c r="K6" s="291" t="s">
        <v>100</v>
      </c>
      <c r="L6" s="291"/>
      <c r="M6" s="292" t="s">
        <v>101</v>
      </c>
      <c r="N6" s="292"/>
      <c r="O6" s="139" t="s">
        <v>102</v>
      </c>
      <c r="P6" s="293" t="s">
        <v>103</v>
      </c>
      <c r="Q6" s="294"/>
      <c r="R6" s="139">
        <f>Z1_ZP!G38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707</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625</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71.75" customHeight="1" thickBot="1" x14ac:dyDescent="0.3">
      <c r="A22" s="271" t="s">
        <v>626</v>
      </c>
      <c r="B22" s="272"/>
      <c r="C22" s="272"/>
      <c r="D22" s="272"/>
      <c r="E22" s="272"/>
      <c r="F22" s="272" t="s">
        <v>708</v>
      </c>
      <c r="G22" s="272"/>
      <c r="H22" s="272"/>
      <c r="I22" s="272"/>
      <c r="J22" s="272"/>
      <c r="K22" s="272"/>
      <c r="L22" s="272" t="s">
        <v>627</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Z1_ZP!B38</f>
        <v>Moduł Z1/6</v>
      </c>
      <c r="C26" s="231"/>
      <c r="D26" s="37" t="str">
        <f>Z1_ZP!B39</f>
        <v>Kurs 6.1.</v>
      </c>
      <c r="E26" s="178" t="str">
        <f>Z1_ZP!B38</f>
        <v>Moduł Z1/6</v>
      </c>
      <c r="F26" s="235" t="str">
        <f>Z1_ZP!B40</f>
        <v>Kurs 6.2.</v>
      </c>
      <c r="G26" s="236"/>
      <c r="H26" s="240" t="str">
        <f>Z1_ZP!B38</f>
        <v>Moduł Z1/6</v>
      </c>
      <c r="I26" s="241"/>
      <c r="J26" s="38" t="str">
        <f>Z1_ZP!B41</f>
        <v>Kurs 6.3.</v>
      </c>
      <c r="K26" s="245"/>
      <c r="L26" s="246"/>
      <c r="M26" s="245"/>
      <c r="N26" s="246"/>
      <c r="O26" s="247"/>
      <c r="P26" s="248"/>
      <c r="Q26" s="247"/>
      <c r="R26" s="249"/>
    </row>
    <row r="27" spans="1:19" s="179" customFormat="1" ht="59.25" customHeight="1" x14ac:dyDescent="0.25">
      <c r="A27" s="128" t="s">
        <v>109</v>
      </c>
      <c r="B27" s="473" t="str">
        <f>Z1_ZP!C39</f>
        <v>Makroekonomia</v>
      </c>
      <c r="C27" s="474"/>
      <c r="D27" s="475"/>
      <c r="E27" s="476" t="str">
        <f>Z1_ZP!C40</f>
        <v>Mikroekonomia</v>
      </c>
      <c r="F27" s="477"/>
      <c r="G27" s="478"/>
      <c r="H27" s="479" t="str">
        <f>Z1_ZP!C41</f>
        <v>Ekonomiczne podstawy decyzji menadżerskich</v>
      </c>
      <c r="I27" s="480"/>
      <c r="J27" s="481"/>
      <c r="K27" s="482"/>
      <c r="L27" s="483"/>
      <c r="M27" s="483"/>
      <c r="N27" s="484"/>
      <c r="O27" s="485"/>
      <c r="P27" s="486"/>
      <c r="Q27" s="486"/>
      <c r="R27" s="487"/>
    </row>
    <row r="28" spans="1:19" s="179" customFormat="1" ht="30" customHeight="1" thickBot="1" x14ac:dyDescent="0.3">
      <c r="A28" s="43" t="s">
        <v>110</v>
      </c>
      <c r="B28" s="212">
        <f>Z1_ZP!D39</f>
        <v>7</v>
      </c>
      <c r="C28" s="213"/>
      <c r="D28" s="214"/>
      <c r="E28" s="215">
        <f>Z1_ZP!D40</f>
        <v>7</v>
      </c>
      <c r="F28" s="216"/>
      <c r="G28" s="217"/>
      <c r="H28" s="218">
        <f>Z1_ZP!D41</f>
        <v>4</v>
      </c>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b1dZ4nKw+QNw4vdXU3OTWzaOigiZZvjAPPyLP9IXy/6/pTWN13VgxBM2As00WJtyW2FmPzRbXiGqCrJeuc9EyA==" saltValue="0pzJMZVz7vRJX6S4z6DTj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EDE7D3C-7A9E-4BCE-906F-420641350CAB}"/>
    <hyperlink ref="C29" r:id="rId2" xr:uid="{1CD80760-260A-4845-83C2-72C93E4A1FED}"/>
    <hyperlink ref="I29" r:id="rId3" xr:uid="{64254D18-5BC8-480C-82E6-9557ECA9AAA8}"/>
  </hyperlinks>
  <printOptions horizontalCentered="1"/>
  <pageMargins left="0.70866141732283472" right="0.70866141732283472" top="0.74803149606299213" bottom="0.74803149606299213" header="0.31496062992125984" footer="0.31496062992125984"/>
  <pageSetup paperSize="9" scale="54"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Z1_ZP!B38</f>
        <v>Moduł Z1/6</v>
      </c>
      <c r="B3" s="384"/>
      <c r="C3" s="384"/>
      <c r="D3" s="388" t="str">
        <f>Z1_ZP!C38</f>
        <v>Ekonomia Stosowana</v>
      </c>
      <c r="E3" s="389"/>
      <c r="F3" s="389"/>
      <c r="G3" s="389"/>
      <c r="H3" s="389"/>
      <c r="I3" s="390"/>
      <c r="J3" s="3"/>
      <c r="K3" s="3"/>
      <c r="L3" s="4"/>
      <c r="M3" s="4"/>
      <c r="N3" s="4"/>
      <c r="O3" s="4"/>
      <c r="P3" s="4"/>
      <c r="Q3" s="4"/>
      <c r="R3" s="4"/>
    </row>
    <row r="4" spans="1:19" ht="18.75" thickBot="1" x14ac:dyDescent="0.3">
      <c r="A4" s="447" t="s">
        <v>108</v>
      </c>
      <c r="B4" s="447"/>
      <c r="C4" s="447"/>
      <c r="D4" s="385" t="str">
        <f>Z1_ZP!B39</f>
        <v>Kurs 6.1.</v>
      </c>
      <c r="E4" s="386"/>
      <c r="F4" s="386"/>
      <c r="G4" s="386"/>
      <c r="H4" s="386"/>
      <c r="I4" s="387"/>
      <c r="J4" s="3"/>
      <c r="K4" s="3"/>
      <c r="L4" s="4"/>
      <c r="M4" s="4"/>
      <c r="N4" s="4"/>
      <c r="O4" s="4"/>
      <c r="P4" s="4"/>
      <c r="Q4" s="4"/>
      <c r="R4" s="4"/>
    </row>
    <row r="5" spans="1:19" ht="23.25" thickBot="1" x14ac:dyDescent="0.3">
      <c r="A5" s="448" t="s">
        <v>109</v>
      </c>
      <c r="B5" s="448"/>
      <c r="C5" s="448"/>
      <c r="D5" s="449" t="str">
        <f>Z1_ZP!C39</f>
        <v>Makroekonomia</v>
      </c>
      <c r="E5" s="449"/>
      <c r="F5" s="449"/>
      <c r="G5" s="449"/>
      <c r="H5" s="449"/>
      <c r="I5" s="449"/>
      <c r="J5" s="449"/>
      <c r="K5" s="449"/>
      <c r="L5" s="450" t="s">
        <v>94</v>
      </c>
      <c r="M5" s="450"/>
      <c r="N5" s="16">
        <f>Z1_ZP!D39</f>
        <v>7</v>
      </c>
      <c r="O5" s="450" t="s">
        <v>95</v>
      </c>
      <c r="P5" s="450"/>
      <c r="Q5" s="451" t="str">
        <f>Z1_ZP!F38</f>
        <v>dr D. Majewska-Bielecka</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(6)'!G6</f>
        <v>II</v>
      </c>
      <c r="H7" s="138" t="s">
        <v>99</v>
      </c>
      <c r="I7" s="44">
        <f>'M (6)'!I6</f>
        <v>3</v>
      </c>
      <c r="J7" s="293" t="s">
        <v>287</v>
      </c>
      <c r="K7" s="294"/>
      <c r="L7" s="392" t="s">
        <v>100</v>
      </c>
      <c r="M7" s="393"/>
      <c r="N7" s="7" t="s">
        <v>101</v>
      </c>
      <c r="O7" s="459" t="s">
        <v>102</v>
      </c>
      <c r="P7" s="459"/>
      <c r="Q7" s="460" t="s">
        <v>103</v>
      </c>
      <c r="R7" s="460"/>
      <c r="S7" s="17">
        <f>Z1_ZP!G39</f>
        <v>38</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628</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250</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251</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629</v>
      </c>
      <c r="C19" s="320"/>
      <c r="D19" s="320"/>
      <c r="E19" s="320"/>
      <c r="F19" s="320"/>
      <c r="G19" s="320"/>
      <c r="H19" s="320"/>
      <c r="I19" s="320"/>
      <c r="J19" s="320"/>
      <c r="K19" s="320"/>
      <c r="L19" s="320"/>
      <c r="M19" s="321"/>
      <c r="N19" s="353" t="s">
        <v>251</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254</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630</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260</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631</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273</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632</v>
      </c>
      <c r="C39" s="320"/>
      <c r="D39" s="320"/>
      <c r="E39" s="320"/>
      <c r="F39" s="320"/>
      <c r="G39" s="320"/>
      <c r="H39" s="320"/>
      <c r="I39" s="320"/>
      <c r="J39" s="320"/>
      <c r="K39" s="320"/>
      <c r="L39" s="320"/>
      <c r="M39" s="321"/>
      <c r="N39" s="353" t="s">
        <v>267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268</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273</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633</v>
      </c>
      <c r="C44" s="320"/>
      <c r="D44" s="320"/>
      <c r="E44" s="320"/>
      <c r="F44" s="320"/>
      <c r="G44" s="320"/>
      <c r="H44" s="320"/>
      <c r="I44" s="320"/>
      <c r="J44" s="320"/>
      <c r="K44" s="320"/>
      <c r="L44" s="320"/>
      <c r="M44" s="321"/>
      <c r="N44" s="353" t="s">
        <v>266</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272</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t="s">
        <v>275</v>
      </c>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634</v>
      </c>
      <c r="C49" s="320"/>
      <c r="D49" s="320"/>
      <c r="E49" s="320"/>
      <c r="F49" s="320"/>
      <c r="G49" s="320"/>
      <c r="H49" s="320"/>
      <c r="I49" s="320"/>
      <c r="J49" s="320"/>
      <c r="K49" s="320"/>
      <c r="L49" s="320"/>
      <c r="M49" s="321"/>
      <c r="N49" s="353" t="s">
        <v>268</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t="s">
        <v>277</v>
      </c>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52" t="s">
        <v>116</v>
      </c>
      <c r="B54" s="322" t="s">
        <v>635</v>
      </c>
      <c r="C54" s="323"/>
      <c r="D54" s="323"/>
      <c r="E54" s="323"/>
      <c r="F54" s="323"/>
      <c r="G54" s="323"/>
      <c r="H54" s="323"/>
      <c r="I54" s="323"/>
      <c r="J54" s="323"/>
      <c r="K54" s="323"/>
      <c r="L54" s="323"/>
      <c r="M54" s="324"/>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282</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283</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t="s">
        <v>285</v>
      </c>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709</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282</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284</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710</v>
      </c>
      <c r="C64" s="320"/>
      <c r="D64" s="320"/>
      <c r="E64" s="320"/>
      <c r="F64" s="320"/>
      <c r="G64" s="320"/>
      <c r="H64" s="320"/>
      <c r="I64" s="320"/>
      <c r="J64" s="320"/>
      <c r="K64" s="320"/>
      <c r="L64" s="320"/>
      <c r="M64" s="321"/>
      <c r="N64" s="353" t="s">
        <v>283</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284</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t="s">
        <v>285</v>
      </c>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t="s">
        <v>286</v>
      </c>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Z1_ZP!G39</f>
        <v>38</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38</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16</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v>10</v>
      </c>
      <c r="H75" s="332"/>
      <c r="I75" s="333"/>
      <c r="J75" s="377"/>
      <c r="K75" s="341"/>
      <c r="L75" s="316" t="s">
        <v>155</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149</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v>4</v>
      </c>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154</v>
      </c>
      <c r="M83" s="317"/>
      <c r="N83" s="317"/>
      <c r="O83" s="317"/>
      <c r="P83" s="317"/>
      <c r="Q83" s="317"/>
      <c r="R83" s="317"/>
      <c r="S83" s="318"/>
    </row>
    <row r="84" spans="1:19" ht="15" customHeight="1" x14ac:dyDescent="0.25">
      <c r="A84" s="343"/>
      <c r="B84" s="309" t="s">
        <v>132</v>
      </c>
      <c r="C84" s="310"/>
      <c r="D84" s="310"/>
      <c r="E84" s="310"/>
      <c r="F84" s="311"/>
      <c r="G84" s="347">
        <f>Z1_ZP!H39</f>
        <v>137</v>
      </c>
      <c r="H84" s="348"/>
      <c r="I84" s="349"/>
      <c r="J84" s="377"/>
      <c r="K84" s="341"/>
      <c r="L84" s="316" t="s">
        <v>162</v>
      </c>
      <c r="M84" s="317"/>
      <c r="N84" s="317"/>
      <c r="O84" s="317"/>
      <c r="P84" s="317"/>
      <c r="Q84" s="317"/>
      <c r="R84" s="317"/>
      <c r="S84" s="318"/>
    </row>
    <row r="85" spans="1:19" ht="15" customHeight="1" x14ac:dyDescent="0.25">
      <c r="A85" s="343"/>
      <c r="B85" s="344" t="s">
        <v>202</v>
      </c>
      <c r="C85" s="345"/>
      <c r="D85" s="345"/>
      <c r="E85" s="345"/>
      <c r="F85" s="346"/>
      <c r="G85" s="334">
        <f>SUM(G84,G71)</f>
        <v>175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Z1_ZP!E39</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80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20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38.75" customHeight="1" x14ac:dyDescent="0.25">
      <c r="A98" s="430"/>
      <c r="B98" s="400" t="s">
        <v>636</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637</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0.1" customHeight="1" x14ac:dyDescent="0.25">
      <c r="A102" s="430"/>
      <c r="B102" s="400" t="s">
        <v>638</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hX4w0PEI401RQoKUFqgju6rPj7fKxEYzGQIwXEzzLETTQwoNSsjkhcrEIHuqcLqNsmaiCKXAOooa1G0Zn861jA==" saltValue="1A2ENBwJufQ2nFkvAdQDo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BCDF6255-2F6F-4329-AB5C-16993303D601}">
      <formula1>KEK_Z1</formula1>
    </dataValidation>
    <dataValidation type="list" allowBlank="1" showInputMessage="1" showErrorMessage="1" sqref="N34:S53" xr:uid="{8547D668-D874-49AB-B225-9E5839678A67}">
      <formula1>KEU_Z1</formula1>
    </dataValidation>
    <dataValidation type="list" allowBlank="1" showInputMessage="1" showErrorMessage="1" sqref="N14:S33" xr:uid="{00000000-0002-0000-1900-000002000000}">
      <formula1>KEW_Z1</formula1>
    </dataValidation>
    <dataValidation type="list" allowBlank="1" showInputMessage="1" showErrorMessage="1" sqref="L81:L85" xr:uid="{00000000-0002-0000-1900-000003000000}">
      <formula1>PRAC_STUD</formula1>
    </dataValidation>
    <dataValidation type="list" allowBlank="1" showInputMessage="1" showErrorMessage="1" sqref="L72:L79" xr:uid="{00000000-0002-0000-1900-000004000000}">
      <formula1>METODY</formula1>
    </dataValidation>
    <dataValidation type="list" allowBlank="1" showInputMessage="1" showErrorMessage="1" sqref="L7" xr:uid="{00000000-0002-0000-1900-000005000000}">
      <formula1>STATUS</formula1>
    </dataValidation>
    <dataValidation type="list" allowBlank="1" showInputMessage="1" showErrorMessage="1" sqref="B90:E94" xr:uid="{00000000-0002-0000-1900-000006000000}">
      <formula1>ZAL</formula1>
    </dataValidation>
  </dataValidations>
  <hyperlinks>
    <hyperlink ref="O13" r:id="rId1" xr:uid="{E3CFC86F-AE76-4869-B977-A7C2DEE25AD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Z1_ZP!B38</f>
        <v>Moduł Z1/6</v>
      </c>
      <c r="B3" s="384"/>
      <c r="C3" s="384"/>
      <c r="D3" s="388" t="str">
        <f>Z1_ZP!C38</f>
        <v>Ekonomia Stosowana</v>
      </c>
      <c r="E3" s="389"/>
      <c r="F3" s="389"/>
      <c r="G3" s="389"/>
      <c r="H3" s="389"/>
      <c r="I3" s="390"/>
      <c r="J3" s="3"/>
      <c r="K3" s="3"/>
      <c r="L3" s="4"/>
      <c r="M3" s="4"/>
      <c r="N3" s="4"/>
      <c r="O3" s="4"/>
      <c r="P3" s="4"/>
      <c r="Q3" s="4"/>
      <c r="R3" s="4"/>
    </row>
    <row r="4" spans="1:19" ht="18.75" thickBot="1" x14ac:dyDescent="0.3">
      <c r="A4" s="447" t="s">
        <v>108</v>
      </c>
      <c r="B4" s="447"/>
      <c r="C4" s="447"/>
      <c r="D4" s="385" t="str">
        <f>Z1_ZP!B40</f>
        <v>Kurs 6.2.</v>
      </c>
      <c r="E4" s="386"/>
      <c r="F4" s="386"/>
      <c r="G4" s="386"/>
      <c r="H4" s="386"/>
      <c r="I4" s="387"/>
      <c r="J4" s="3"/>
      <c r="K4" s="3"/>
      <c r="L4" s="4"/>
      <c r="M4" s="4"/>
      <c r="N4" s="4"/>
      <c r="O4" s="4"/>
      <c r="P4" s="4"/>
      <c r="Q4" s="4"/>
      <c r="R4" s="4"/>
    </row>
    <row r="5" spans="1:19" ht="23.25" thickBot="1" x14ac:dyDescent="0.3">
      <c r="A5" s="448" t="s">
        <v>109</v>
      </c>
      <c r="B5" s="448"/>
      <c r="C5" s="448"/>
      <c r="D5" s="449" t="str">
        <f>Z1_ZP!C40</f>
        <v>Mikroekonomia</v>
      </c>
      <c r="E5" s="449"/>
      <c r="F5" s="449"/>
      <c r="G5" s="449"/>
      <c r="H5" s="449"/>
      <c r="I5" s="449"/>
      <c r="J5" s="449"/>
      <c r="K5" s="449"/>
      <c r="L5" s="450" t="s">
        <v>94</v>
      </c>
      <c r="M5" s="450"/>
      <c r="N5" s="16">
        <f>Z1_ZP!D40</f>
        <v>7</v>
      </c>
      <c r="O5" s="450" t="s">
        <v>95</v>
      </c>
      <c r="P5" s="450"/>
      <c r="Q5" s="451" t="str">
        <f>Z1_ZP!F38</f>
        <v>dr D. Majewska-Bielecka</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(6)'!G6</f>
        <v>II</v>
      </c>
      <c r="H7" s="138" t="s">
        <v>99</v>
      </c>
      <c r="I7" s="44">
        <f>'M (6)'!I6</f>
        <v>3</v>
      </c>
      <c r="J7" s="293" t="s">
        <v>287</v>
      </c>
      <c r="K7" s="294"/>
      <c r="L7" s="392" t="s">
        <v>100</v>
      </c>
      <c r="M7" s="393"/>
      <c r="N7" s="7" t="s">
        <v>101</v>
      </c>
      <c r="O7" s="459" t="s">
        <v>102</v>
      </c>
      <c r="P7" s="459"/>
      <c r="Q7" s="460" t="s">
        <v>103</v>
      </c>
      <c r="R7" s="460"/>
      <c r="S7" s="17">
        <f>Z1_ZP!G40</f>
        <v>38</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639</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250</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251</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t="s">
        <v>253</v>
      </c>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t="s">
        <v>256</v>
      </c>
      <c r="O18" s="366"/>
      <c r="P18" s="366"/>
      <c r="Q18" s="366"/>
      <c r="R18" s="366"/>
      <c r="S18" s="367"/>
    </row>
    <row r="19" spans="1:19" ht="15" customHeight="1" x14ac:dyDescent="0.25">
      <c r="A19" s="343"/>
      <c r="B19" s="319" t="s">
        <v>629</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250</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t="s">
        <v>253</v>
      </c>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t="s">
        <v>254</v>
      </c>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t="s">
        <v>264</v>
      </c>
      <c r="O23" s="366"/>
      <c r="P23" s="366"/>
      <c r="Q23" s="366"/>
      <c r="R23" s="366"/>
      <c r="S23" s="367"/>
    </row>
    <row r="24" spans="1:19" ht="15" customHeight="1" x14ac:dyDescent="0.25">
      <c r="A24" s="343"/>
      <c r="B24" s="319" t="s">
        <v>640</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256</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t="s">
        <v>260</v>
      </c>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641</v>
      </c>
      <c r="C29" s="320"/>
      <c r="D29" s="320"/>
      <c r="E29" s="320"/>
      <c r="F29" s="320"/>
      <c r="G29" s="320"/>
      <c r="H29" s="320"/>
      <c r="I29" s="320"/>
      <c r="J29" s="320"/>
      <c r="K29" s="320"/>
      <c r="L29" s="320"/>
      <c r="M29" s="321"/>
      <c r="N29" s="353" t="s">
        <v>253</v>
      </c>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t="s">
        <v>256</v>
      </c>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642</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270</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t="s">
        <v>271</v>
      </c>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t="s">
        <v>277</v>
      </c>
      <c r="O38" s="366"/>
      <c r="P38" s="366"/>
      <c r="Q38" s="366"/>
      <c r="R38" s="366"/>
      <c r="S38" s="367"/>
    </row>
    <row r="39" spans="1:19" ht="15" customHeight="1" x14ac:dyDescent="0.25">
      <c r="A39" s="455"/>
      <c r="B39" s="319" t="s">
        <v>643</v>
      </c>
      <c r="C39" s="320"/>
      <c r="D39" s="320"/>
      <c r="E39" s="320"/>
      <c r="F39" s="320"/>
      <c r="G39" s="320"/>
      <c r="H39" s="320"/>
      <c r="I39" s="320"/>
      <c r="J39" s="320"/>
      <c r="K39" s="320"/>
      <c r="L39" s="320"/>
      <c r="M39" s="321"/>
      <c r="N39" s="353" t="s">
        <v>267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271</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273</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t="s">
        <v>275</v>
      </c>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644</v>
      </c>
      <c r="C44" s="320"/>
      <c r="D44" s="320"/>
      <c r="E44" s="320"/>
      <c r="F44" s="320"/>
      <c r="G44" s="320"/>
      <c r="H44" s="320"/>
      <c r="I44" s="320"/>
      <c r="J44" s="320"/>
      <c r="K44" s="320"/>
      <c r="L44" s="320"/>
      <c r="M44" s="321"/>
      <c r="N44" s="353" t="s">
        <v>267</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268</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t="s">
        <v>269</v>
      </c>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t="s">
        <v>277</v>
      </c>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645</v>
      </c>
      <c r="C49" s="320"/>
      <c r="D49" s="320"/>
      <c r="E49" s="320"/>
      <c r="F49" s="320"/>
      <c r="G49" s="320"/>
      <c r="H49" s="320"/>
      <c r="I49" s="320"/>
      <c r="J49" s="320"/>
      <c r="K49" s="320"/>
      <c r="L49" s="320"/>
      <c r="M49" s="321"/>
      <c r="N49" s="353" t="s">
        <v>271</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t="s">
        <v>277</v>
      </c>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52" t="s">
        <v>116</v>
      </c>
      <c r="B54" s="322" t="s">
        <v>646</v>
      </c>
      <c r="C54" s="323"/>
      <c r="D54" s="323"/>
      <c r="E54" s="323"/>
      <c r="F54" s="323"/>
      <c r="G54" s="323"/>
      <c r="H54" s="323"/>
      <c r="I54" s="323"/>
      <c r="J54" s="323"/>
      <c r="K54" s="323"/>
      <c r="L54" s="323"/>
      <c r="M54" s="324"/>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285</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635</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284</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285</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t="s">
        <v>286</v>
      </c>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711</v>
      </c>
      <c r="C64" s="320"/>
      <c r="D64" s="320"/>
      <c r="E64" s="320"/>
      <c r="F64" s="320"/>
      <c r="G64" s="320"/>
      <c r="H64" s="320"/>
      <c r="I64" s="320"/>
      <c r="J64" s="320"/>
      <c r="K64" s="320"/>
      <c r="L64" s="320"/>
      <c r="M64" s="321"/>
      <c r="N64" s="353" t="s">
        <v>279</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283</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t="s">
        <v>284</v>
      </c>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t="s">
        <v>285</v>
      </c>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t="s">
        <v>286</v>
      </c>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Z1_ZP!G40</f>
        <v>38</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38</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16</v>
      </c>
      <c r="H74" s="332"/>
      <c r="I74" s="333"/>
      <c r="J74" s="377"/>
      <c r="K74" s="341"/>
      <c r="L74" s="316" t="s">
        <v>149</v>
      </c>
      <c r="M74" s="317"/>
      <c r="N74" s="317"/>
      <c r="O74" s="317"/>
      <c r="P74" s="317"/>
      <c r="Q74" s="317"/>
      <c r="R74" s="317"/>
      <c r="S74" s="318"/>
    </row>
    <row r="75" spans="1:19" ht="15" customHeight="1" x14ac:dyDescent="0.25">
      <c r="A75" s="343"/>
      <c r="B75" s="350" t="s">
        <v>123</v>
      </c>
      <c r="C75" s="351"/>
      <c r="D75" s="351"/>
      <c r="E75" s="351"/>
      <c r="F75" s="352"/>
      <c r="G75" s="331">
        <v>10</v>
      </c>
      <c r="H75" s="332"/>
      <c r="I75" s="333"/>
      <c r="J75" s="377"/>
      <c r="K75" s="341"/>
      <c r="L75" s="316" t="s">
        <v>152</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155</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v>4</v>
      </c>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154</v>
      </c>
      <c r="M83" s="317"/>
      <c r="N83" s="317"/>
      <c r="O83" s="317"/>
      <c r="P83" s="317"/>
      <c r="Q83" s="317"/>
      <c r="R83" s="317"/>
      <c r="S83" s="318"/>
    </row>
    <row r="84" spans="1:19" ht="15" customHeight="1" x14ac:dyDescent="0.25">
      <c r="A84" s="343"/>
      <c r="B84" s="309" t="s">
        <v>132</v>
      </c>
      <c r="C84" s="310"/>
      <c r="D84" s="310"/>
      <c r="E84" s="310"/>
      <c r="F84" s="311"/>
      <c r="G84" s="347">
        <f>Z1_ZP!H40</f>
        <v>137</v>
      </c>
      <c r="H84" s="348"/>
      <c r="I84" s="349"/>
      <c r="J84" s="377"/>
      <c r="K84" s="341"/>
      <c r="L84" s="316" t="s">
        <v>162</v>
      </c>
      <c r="M84" s="317"/>
      <c r="N84" s="317"/>
      <c r="O84" s="317"/>
      <c r="P84" s="317"/>
      <c r="Q84" s="317"/>
      <c r="R84" s="317"/>
      <c r="S84" s="318"/>
    </row>
    <row r="85" spans="1:19" ht="15" customHeight="1" x14ac:dyDescent="0.25">
      <c r="A85" s="343"/>
      <c r="B85" s="344" t="s">
        <v>202</v>
      </c>
      <c r="C85" s="345"/>
      <c r="D85" s="345"/>
      <c r="E85" s="345"/>
      <c r="F85" s="346"/>
      <c r="G85" s="334">
        <f>SUM(G84,G71)</f>
        <v>175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Z1_ZP!E40</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80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20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28.25" customHeight="1" x14ac:dyDescent="0.25">
      <c r="A98" s="430"/>
      <c r="B98" s="400" t="s">
        <v>712</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647</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0.1" customHeight="1" x14ac:dyDescent="0.25">
      <c r="A102" s="430"/>
      <c r="B102" s="400" t="s">
        <v>648</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gwDOfqKurCIwywQKeXDGHZFwU2I2+W3iSGRqQ9eqlWLGz9485kqnxe8T1C4T/+s07WiuLfAx6gtZqLVgrD5QXA==" saltValue="93bwXSl/bAy6efWPDUFOt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14:S33" xr:uid="{20888567-5200-43E6-9862-E58C7043DC3F}">
      <formula1>KEW_Z1</formula1>
    </dataValidation>
    <dataValidation type="list" allowBlank="1" showInputMessage="1" showErrorMessage="1" sqref="N34:S53" xr:uid="{90A8C830-8B79-40F8-8C09-0949EF4725B8}">
      <formula1>KEU_Z1</formula1>
    </dataValidation>
    <dataValidation type="list" allowBlank="1" showInputMessage="1" showErrorMessage="1" sqref="N54:S68" xr:uid="{9BCE0EEF-8261-4F5B-9B84-321547A4CF12}">
      <formula1>KEK_Z1</formula1>
    </dataValidation>
  </dataValidations>
  <hyperlinks>
    <hyperlink ref="O13" r:id="rId1" xr:uid="{A635FE20-DBFC-431D-99F2-86753F29C24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Z1_ZP!B38</f>
        <v>Moduł Z1/6</v>
      </c>
      <c r="B3" s="384"/>
      <c r="C3" s="384"/>
      <c r="D3" s="388" t="str">
        <f>Z1_ZP!C38</f>
        <v>Ekonomia Stosowana</v>
      </c>
      <c r="E3" s="389"/>
      <c r="F3" s="389"/>
      <c r="G3" s="389"/>
      <c r="H3" s="389"/>
      <c r="I3" s="390"/>
      <c r="J3" s="3"/>
      <c r="K3" s="3"/>
      <c r="L3" s="4"/>
      <c r="M3" s="4"/>
      <c r="N3" s="4"/>
      <c r="O3" s="4"/>
      <c r="P3" s="4"/>
      <c r="Q3" s="4"/>
      <c r="R3" s="4"/>
    </row>
    <row r="4" spans="1:19" ht="18.75" thickBot="1" x14ac:dyDescent="0.3">
      <c r="A4" s="447" t="s">
        <v>108</v>
      </c>
      <c r="B4" s="447"/>
      <c r="C4" s="447"/>
      <c r="D4" s="385" t="str">
        <f>Z1_ZP!B41</f>
        <v>Kurs 6.3.</v>
      </c>
      <c r="E4" s="386"/>
      <c r="F4" s="386"/>
      <c r="G4" s="386"/>
      <c r="H4" s="386"/>
      <c r="I4" s="387"/>
      <c r="J4" s="3"/>
      <c r="K4" s="3"/>
      <c r="L4" s="4"/>
      <c r="M4" s="4"/>
      <c r="N4" s="4"/>
      <c r="O4" s="4"/>
      <c r="P4" s="4"/>
      <c r="Q4" s="4"/>
      <c r="R4" s="4"/>
    </row>
    <row r="5" spans="1:19" ht="23.25" thickBot="1" x14ac:dyDescent="0.3">
      <c r="A5" s="448" t="s">
        <v>109</v>
      </c>
      <c r="B5" s="448"/>
      <c r="C5" s="448"/>
      <c r="D5" s="449" t="str">
        <f>Z1_ZP!C41</f>
        <v>Ekonomiczne podstawy decyzji menadżerskich</v>
      </c>
      <c r="E5" s="449"/>
      <c r="F5" s="449"/>
      <c r="G5" s="449"/>
      <c r="H5" s="449"/>
      <c r="I5" s="449"/>
      <c r="J5" s="449"/>
      <c r="K5" s="449"/>
      <c r="L5" s="450" t="s">
        <v>94</v>
      </c>
      <c r="M5" s="450"/>
      <c r="N5" s="16">
        <f>Z1_ZP!D41</f>
        <v>4</v>
      </c>
      <c r="O5" s="450" t="s">
        <v>95</v>
      </c>
      <c r="P5" s="450"/>
      <c r="Q5" s="451" t="str">
        <f>Z1_ZP!F38</f>
        <v>dr D. Majewska-Bielecka</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(6)'!G6</f>
        <v>II</v>
      </c>
      <c r="H7" s="138" t="s">
        <v>99</v>
      </c>
      <c r="I7" s="44">
        <f>'M (6)'!I6</f>
        <v>3</v>
      </c>
      <c r="J7" s="293" t="s">
        <v>287</v>
      </c>
      <c r="K7" s="294"/>
      <c r="L7" s="392" t="s">
        <v>100</v>
      </c>
      <c r="M7" s="393"/>
      <c r="N7" s="7" t="s">
        <v>101</v>
      </c>
      <c r="O7" s="459" t="s">
        <v>102</v>
      </c>
      <c r="P7" s="459"/>
      <c r="Q7" s="460" t="s">
        <v>103</v>
      </c>
      <c r="R7" s="460"/>
      <c r="S7" s="17">
        <f>Z1_ZP!G41</f>
        <v>18</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649</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250</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251</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t="s">
        <v>252</v>
      </c>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t="s">
        <v>254</v>
      </c>
      <c r="O18" s="366"/>
      <c r="P18" s="366"/>
      <c r="Q18" s="366"/>
      <c r="R18" s="366"/>
      <c r="S18" s="367"/>
    </row>
    <row r="19" spans="1:19" ht="15" customHeight="1" x14ac:dyDescent="0.25">
      <c r="A19" s="343"/>
      <c r="B19" s="319" t="s">
        <v>650</v>
      </c>
      <c r="C19" s="320"/>
      <c r="D19" s="320"/>
      <c r="E19" s="320"/>
      <c r="F19" s="320"/>
      <c r="G19" s="320"/>
      <c r="H19" s="320"/>
      <c r="I19" s="320"/>
      <c r="J19" s="320"/>
      <c r="K19" s="320"/>
      <c r="L19" s="320"/>
      <c r="M19" s="321"/>
      <c r="N19" s="353" t="s">
        <v>251</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254</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651</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259</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t="s">
        <v>260</v>
      </c>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652</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268</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t="s">
        <v>270</v>
      </c>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t="s">
        <v>272</v>
      </c>
      <c r="O38" s="366"/>
      <c r="P38" s="366"/>
      <c r="Q38" s="366"/>
      <c r="R38" s="366"/>
      <c r="S38" s="367"/>
    </row>
    <row r="39" spans="1:19" ht="15" customHeight="1" x14ac:dyDescent="0.25">
      <c r="A39" s="455"/>
      <c r="B39" s="319" t="s">
        <v>653</v>
      </c>
      <c r="C39" s="320"/>
      <c r="D39" s="320"/>
      <c r="E39" s="320"/>
      <c r="F39" s="320"/>
      <c r="G39" s="320"/>
      <c r="H39" s="320"/>
      <c r="I39" s="320"/>
      <c r="J39" s="320"/>
      <c r="K39" s="320"/>
      <c r="L39" s="320"/>
      <c r="M39" s="321"/>
      <c r="N39" s="353" t="s">
        <v>267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270</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271</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t="s">
        <v>273</v>
      </c>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t="s">
        <v>275</v>
      </c>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654</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284</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285</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Z1_ZP!G41</f>
        <v>18</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18</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155</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171</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t="s">
        <v>149</v>
      </c>
      <c r="M77" s="317"/>
      <c r="N77" s="317"/>
      <c r="O77" s="317"/>
      <c r="P77" s="317"/>
      <c r="Q77" s="317"/>
      <c r="R77" s="317"/>
      <c r="S77" s="318"/>
    </row>
    <row r="78" spans="1:19" ht="15" customHeight="1" x14ac:dyDescent="0.25">
      <c r="A78" s="343"/>
      <c r="B78" s="350" t="s">
        <v>126</v>
      </c>
      <c r="C78" s="351"/>
      <c r="D78" s="351"/>
      <c r="E78" s="351"/>
      <c r="F78" s="352"/>
      <c r="G78" s="331">
        <v>12</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6</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171</v>
      </c>
      <c r="M83" s="317"/>
      <c r="N83" s="317"/>
      <c r="O83" s="317"/>
      <c r="P83" s="317"/>
      <c r="Q83" s="317"/>
      <c r="R83" s="317"/>
      <c r="S83" s="318"/>
    </row>
    <row r="84" spans="1:19" ht="15" customHeight="1" x14ac:dyDescent="0.25">
      <c r="A84" s="343"/>
      <c r="B84" s="309" t="s">
        <v>132</v>
      </c>
      <c r="C84" s="310"/>
      <c r="D84" s="310"/>
      <c r="E84" s="310"/>
      <c r="F84" s="311"/>
      <c r="G84" s="347">
        <f>Z1_ZP!H41</f>
        <v>82</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Z1_ZP!E41</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146</v>
      </c>
      <c r="C90" s="418"/>
      <c r="D90" s="418"/>
      <c r="E90" s="419"/>
      <c r="F90" s="420">
        <v>80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20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96" customHeight="1" x14ac:dyDescent="0.25">
      <c r="A98" s="430"/>
      <c r="B98" s="400" t="s">
        <v>655</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9.95" customHeight="1" x14ac:dyDescent="0.25">
      <c r="A100" s="430"/>
      <c r="B100" s="400" t="s">
        <v>656</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9.95" customHeight="1" x14ac:dyDescent="0.25">
      <c r="A102" s="430"/>
      <c r="B102" s="400" t="s">
        <v>657</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qvt3npWkLezqG6Ne8orFPJYoEMD+OL9R001OY5E0WawHUzzkYaMrfYqezfI27TVl5ano0O4BMbuAAuVoXAMeHg==" saltValue="uscVno4pzBjFxSJpXR/tC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B00-000000000000}">
      <formula1>KEK_Z1</formula1>
    </dataValidation>
    <dataValidation type="list" allowBlank="1" showInputMessage="1" showErrorMessage="1" sqref="N34:S53" xr:uid="{00000000-0002-0000-1B00-000001000000}">
      <formula1>KEU_Z1</formula1>
    </dataValidation>
    <dataValidation type="list" allowBlank="1" showInputMessage="1" showErrorMessage="1" sqref="N14:S33" xr:uid="{00000000-0002-0000-1B00-000002000000}">
      <formula1>KEW_Z1</formula1>
    </dataValidation>
    <dataValidation type="list" allowBlank="1" showInputMessage="1" showErrorMessage="1" sqref="L81:L85" xr:uid="{00000000-0002-0000-1B00-000003000000}">
      <formula1>PRAC_STUD</formula1>
    </dataValidation>
    <dataValidation type="list" allowBlank="1" showInputMessage="1" showErrorMessage="1" sqref="L72:L79" xr:uid="{00000000-0002-0000-1B00-000004000000}">
      <formula1>METODY</formula1>
    </dataValidation>
    <dataValidation type="list" allowBlank="1" showInputMessage="1" showErrorMessage="1" sqref="L7" xr:uid="{00000000-0002-0000-1B00-000005000000}">
      <formula1>STATUS</formula1>
    </dataValidation>
    <dataValidation type="list" allowBlank="1" showInputMessage="1" showErrorMessage="1" sqref="B90:E94" xr:uid="{00000000-0002-0000-1B00-000006000000}">
      <formula1>ZAL</formula1>
    </dataValidation>
  </dataValidations>
  <hyperlinks>
    <hyperlink ref="O13" r:id="rId1" xr:uid="{98138B29-CE1A-403C-8672-744E6567EA8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Z1_ZP!B42</f>
        <v>Moduł Z1/7</v>
      </c>
      <c r="D3" s="308"/>
      <c r="E3" s="308"/>
      <c r="F3" s="288"/>
      <c r="G3" s="3"/>
      <c r="H3" s="3"/>
      <c r="I3" s="3"/>
      <c r="J3" s="3"/>
      <c r="K3" s="3"/>
      <c r="L3" s="4"/>
      <c r="M3" s="4"/>
      <c r="N3" s="4"/>
      <c r="O3" s="4"/>
      <c r="P3" s="4"/>
      <c r="Q3" s="4"/>
    </row>
    <row r="4" spans="1:19" s="175" customFormat="1" ht="39.75" customHeight="1" thickBot="1" x14ac:dyDescent="0.3">
      <c r="A4" s="290" t="s">
        <v>93</v>
      </c>
      <c r="B4" s="290"/>
      <c r="C4" s="298" t="str">
        <f>Z1_ZP!C42</f>
        <v>Zarządzanie marketingowe</v>
      </c>
      <c r="D4" s="299"/>
      <c r="E4" s="299"/>
      <c r="F4" s="299"/>
      <c r="G4" s="299"/>
      <c r="H4" s="299"/>
      <c r="I4" s="299"/>
      <c r="J4" s="300"/>
      <c r="K4" s="303" t="s">
        <v>94</v>
      </c>
      <c r="L4" s="303"/>
      <c r="M4" s="139">
        <f>Z1_ZP!D42</f>
        <v>10</v>
      </c>
      <c r="N4" s="301" t="s">
        <v>95</v>
      </c>
      <c r="O4" s="302"/>
      <c r="P4" s="295" t="str">
        <f>Z1_ZP!F42</f>
        <v>dr J. Osuch</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358</v>
      </c>
      <c r="H6" s="134" t="s">
        <v>99</v>
      </c>
      <c r="I6" s="44">
        <v>3</v>
      </c>
      <c r="J6" s="7" t="s">
        <v>288</v>
      </c>
      <c r="K6" s="291" t="s">
        <v>100</v>
      </c>
      <c r="L6" s="291"/>
      <c r="M6" s="292" t="s">
        <v>101</v>
      </c>
      <c r="N6" s="292"/>
      <c r="O6" s="139" t="s">
        <v>102</v>
      </c>
      <c r="P6" s="293" t="s">
        <v>103</v>
      </c>
      <c r="Q6" s="294"/>
      <c r="R6" s="139">
        <f>Z1_ZP!G42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733</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380</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732</v>
      </c>
      <c r="B22" s="272"/>
      <c r="C22" s="272"/>
      <c r="D22" s="272"/>
      <c r="E22" s="272"/>
      <c r="F22" s="272" t="s">
        <v>730</v>
      </c>
      <c r="G22" s="272"/>
      <c r="H22" s="272"/>
      <c r="I22" s="272"/>
      <c r="J22" s="272"/>
      <c r="K22" s="272"/>
      <c r="L22" s="272" t="s">
        <v>731</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Z1_ZP!B42</f>
        <v>Moduł Z1/7</v>
      </c>
      <c r="C26" s="231"/>
      <c r="D26" s="37" t="str">
        <f>Z1_ZP!B43</f>
        <v>Kurs 7.1.</v>
      </c>
      <c r="E26" s="178" t="str">
        <f>Z1_ZP!B42</f>
        <v>Moduł Z1/7</v>
      </c>
      <c r="F26" s="235" t="str">
        <f>Z1_ZP!B44</f>
        <v>Kurs 7.2.</v>
      </c>
      <c r="G26" s="236"/>
      <c r="H26" s="240"/>
      <c r="I26" s="241"/>
      <c r="J26" s="38"/>
      <c r="K26" s="245"/>
      <c r="L26" s="246"/>
      <c r="M26" s="245"/>
      <c r="N26" s="246"/>
      <c r="O26" s="247"/>
      <c r="P26" s="248"/>
      <c r="Q26" s="247"/>
      <c r="R26" s="249"/>
    </row>
    <row r="27" spans="1:19" s="179" customFormat="1" ht="59.25" customHeight="1" x14ac:dyDescent="0.25">
      <c r="A27" s="128" t="s">
        <v>109</v>
      </c>
      <c r="B27" s="473" t="str">
        <f>Z1_ZP!C43</f>
        <v>Marketing</v>
      </c>
      <c r="C27" s="474"/>
      <c r="D27" s="475"/>
      <c r="E27" s="476" t="str">
        <f>Z1_ZP!C44</f>
        <v>Badania rynkowe i marketingowe - warsztat</v>
      </c>
      <c r="F27" s="477"/>
      <c r="G27" s="478"/>
      <c r="H27" s="479"/>
      <c r="I27" s="480"/>
      <c r="J27" s="481"/>
      <c r="K27" s="482"/>
      <c r="L27" s="483"/>
      <c r="M27" s="483"/>
      <c r="N27" s="484"/>
      <c r="O27" s="485"/>
      <c r="P27" s="486"/>
      <c r="Q27" s="486"/>
      <c r="R27" s="487"/>
    </row>
    <row r="28" spans="1:19" s="179" customFormat="1" ht="30" customHeight="1" thickBot="1" x14ac:dyDescent="0.3">
      <c r="A28" s="43" t="s">
        <v>110</v>
      </c>
      <c r="B28" s="212">
        <f>Z1_ZP!D43</f>
        <v>5</v>
      </c>
      <c r="C28" s="213"/>
      <c r="D28" s="214"/>
      <c r="E28" s="215">
        <f>Z1_ZP!D44</f>
        <v>5</v>
      </c>
      <c r="F28" s="216"/>
      <c r="G28" s="217"/>
      <c r="H28" s="218"/>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59"/>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XvtnISvXfWALo5Aadcpw5FPYcQCBfQ7pxHW+EyFnkenR2E0TW2DVyskwo5RwPF+X2puGAKlF3NNbQ2tWVigpIg==" saltValue="FBXJt0Haq8jyo0aTcqc1M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A8CEFECB-5D65-4F30-B2F7-206A6D9DAD2F}"/>
    <hyperlink ref="C29" r:id="rId2" xr:uid="{1E6897CD-95BB-48F2-8E8E-706FC44DD7E4}"/>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Z1_ZP!B10</f>
        <v>Moduł Z1/1</v>
      </c>
      <c r="B3" s="384"/>
      <c r="C3" s="384"/>
      <c r="D3" s="388" t="str">
        <f>Z1_ZP!C10</f>
        <v>Biznes w działaniu</v>
      </c>
      <c r="E3" s="389"/>
      <c r="F3" s="389"/>
      <c r="G3" s="389"/>
      <c r="H3" s="389"/>
      <c r="I3" s="390"/>
      <c r="J3" s="3"/>
      <c r="K3" s="3"/>
      <c r="L3" s="4"/>
      <c r="M3" s="4"/>
      <c r="N3" s="4"/>
      <c r="O3" s="4"/>
      <c r="P3" s="4"/>
      <c r="Q3" s="4"/>
      <c r="R3" s="4"/>
    </row>
    <row r="4" spans="1:19" ht="18.75" thickBot="1" x14ac:dyDescent="0.3">
      <c r="A4" s="447" t="s">
        <v>108</v>
      </c>
      <c r="B4" s="447"/>
      <c r="C4" s="447"/>
      <c r="D4" s="385" t="str">
        <f>Z1_ZP!B11</f>
        <v>Kurs 1.1.</v>
      </c>
      <c r="E4" s="386"/>
      <c r="F4" s="386"/>
      <c r="G4" s="386"/>
      <c r="H4" s="386"/>
      <c r="I4" s="387"/>
      <c r="J4" s="3"/>
      <c r="K4" s="3"/>
      <c r="L4" s="4"/>
      <c r="M4" s="4"/>
      <c r="N4" s="4"/>
      <c r="O4" s="4"/>
      <c r="P4" s="4"/>
      <c r="Q4" s="4"/>
      <c r="R4" s="4"/>
    </row>
    <row r="5" spans="1:19" ht="23.25" thickBot="1" x14ac:dyDescent="0.3">
      <c r="A5" s="448" t="s">
        <v>109</v>
      </c>
      <c r="B5" s="448"/>
      <c r="C5" s="448"/>
      <c r="D5" s="449" t="str">
        <f>Z1_ZP!C11</f>
        <v>Projekt Przedsiębiorstwo - warsztat</v>
      </c>
      <c r="E5" s="449"/>
      <c r="F5" s="449"/>
      <c r="G5" s="449"/>
      <c r="H5" s="449"/>
      <c r="I5" s="449"/>
      <c r="J5" s="449"/>
      <c r="K5" s="449"/>
      <c r="L5" s="450" t="s">
        <v>94</v>
      </c>
      <c r="M5" s="450"/>
      <c r="N5" s="16">
        <f>Z1_ZP!D11</f>
        <v>8</v>
      </c>
      <c r="O5" s="450" t="s">
        <v>95</v>
      </c>
      <c r="P5" s="450"/>
      <c r="Q5" s="451" t="str">
        <f>Z1_ZP!F10</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(1)'!G6</f>
        <v>I</v>
      </c>
      <c r="H7" s="138" t="s">
        <v>99</v>
      </c>
      <c r="I7" s="44">
        <f>'M (1)'!I6</f>
        <v>1</v>
      </c>
      <c r="J7" s="293" t="s">
        <v>287</v>
      </c>
      <c r="K7" s="294"/>
      <c r="L7" s="392" t="s">
        <v>100</v>
      </c>
      <c r="M7" s="393"/>
      <c r="N7" s="7" t="s">
        <v>101</v>
      </c>
      <c r="O7" s="459" t="s">
        <v>102</v>
      </c>
      <c r="P7" s="459"/>
      <c r="Q7" s="460" t="s">
        <v>103</v>
      </c>
      <c r="R7" s="460"/>
      <c r="S7" s="17">
        <f>Z1_ZP!G11</f>
        <v>24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ht="15"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ht="15"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1"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414</v>
      </c>
      <c r="C14" s="398"/>
      <c r="D14" s="398"/>
      <c r="E14" s="398"/>
      <c r="F14" s="398"/>
      <c r="G14" s="398"/>
      <c r="H14" s="398"/>
      <c r="I14" s="398"/>
      <c r="J14" s="398"/>
      <c r="K14" s="398"/>
      <c r="L14" s="398"/>
      <c r="M14" s="399"/>
      <c r="N14" s="362" t="s">
        <v>251</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252</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253</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t="s">
        <v>259</v>
      </c>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576</v>
      </c>
      <c r="C19" s="320"/>
      <c r="D19" s="320"/>
      <c r="E19" s="320"/>
      <c r="F19" s="320"/>
      <c r="G19" s="320"/>
      <c r="H19" s="320"/>
      <c r="I19" s="320"/>
      <c r="J19" s="320"/>
      <c r="K19" s="320"/>
      <c r="L19" s="320"/>
      <c r="M19" s="321"/>
      <c r="N19" s="353" t="s">
        <v>259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258</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415</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256</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t="s">
        <v>257</v>
      </c>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t="s">
        <v>262</v>
      </c>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416</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268</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t="s">
        <v>271</v>
      </c>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t="s">
        <v>272</v>
      </c>
      <c r="O38" s="366"/>
      <c r="P38" s="366"/>
      <c r="Q38" s="366"/>
      <c r="R38" s="366"/>
      <c r="S38" s="367"/>
    </row>
    <row r="39" spans="1:19" ht="15" customHeight="1" x14ac:dyDescent="0.25">
      <c r="A39" s="455"/>
      <c r="B39" s="319" t="s">
        <v>577</v>
      </c>
      <c r="C39" s="320"/>
      <c r="D39" s="320"/>
      <c r="E39" s="320"/>
      <c r="F39" s="320"/>
      <c r="G39" s="320"/>
      <c r="H39" s="320"/>
      <c r="I39" s="320"/>
      <c r="J39" s="320"/>
      <c r="K39" s="320"/>
      <c r="L39" s="320"/>
      <c r="M39" s="321"/>
      <c r="N39" s="353" t="s">
        <v>266</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267</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268</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t="s">
        <v>270</v>
      </c>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t="s">
        <v>271</v>
      </c>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6"/>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52" t="s">
        <v>116</v>
      </c>
      <c r="B54" s="397" t="s">
        <v>417</v>
      </c>
      <c r="C54" s="398"/>
      <c r="D54" s="398"/>
      <c r="E54" s="398"/>
      <c r="F54" s="398"/>
      <c r="G54" s="398"/>
      <c r="H54" s="398"/>
      <c r="I54" s="398"/>
      <c r="J54" s="398"/>
      <c r="K54" s="398"/>
      <c r="L54" s="398"/>
      <c r="M54" s="399"/>
      <c r="N54" s="362" t="s">
        <v>282</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284</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t="s">
        <v>285</v>
      </c>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418</v>
      </c>
      <c r="C59" s="320"/>
      <c r="D59" s="320"/>
      <c r="E59" s="320"/>
      <c r="F59" s="320"/>
      <c r="G59" s="320"/>
      <c r="H59" s="320"/>
      <c r="I59" s="320"/>
      <c r="J59" s="320"/>
      <c r="K59" s="320"/>
      <c r="L59" s="320"/>
      <c r="M59" s="321"/>
      <c r="N59" s="353" t="s">
        <v>282</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284</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419</v>
      </c>
      <c r="C64" s="320"/>
      <c r="D64" s="320"/>
      <c r="E64" s="320"/>
      <c r="F64" s="320"/>
      <c r="G64" s="320"/>
      <c r="H64" s="320"/>
      <c r="I64" s="320"/>
      <c r="J64" s="320"/>
      <c r="K64" s="320"/>
      <c r="L64" s="320"/>
      <c r="M64" s="321"/>
      <c r="N64" s="353" t="s">
        <v>280</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282</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Z1_ZP!G11</f>
        <v>24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24</v>
      </c>
      <c r="H72" s="335"/>
      <c r="I72" s="336"/>
      <c r="J72" s="377"/>
      <c r="K72" s="341"/>
      <c r="L72" s="316" t="s">
        <v>145</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149</v>
      </c>
      <c r="M73" s="317"/>
      <c r="N73" s="317"/>
      <c r="O73" s="317"/>
      <c r="P73" s="317"/>
      <c r="Q73" s="317"/>
      <c r="R73" s="317"/>
      <c r="S73" s="318"/>
    </row>
    <row r="74" spans="1:19" ht="15" customHeight="1" x14ac:dyDescent="0.25">
      <c r="A74" s="343"/>
      <c r="B74" s="350" t="s">
        <v>122</v>
      </c>
      <c r="C74" s="351"/>
      <c r="D74" s="351"/>
      <c r="E74" s="351"/>
      <c r="F74" s="352"/>
      <c r="G74" s="331">
        <v>8</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172</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t="s">
        <v>175</v>
      </c>
      <c r="M77" s="317"/>
      <c r="N77" s="317"/>
      <c r="O77" s="317"/>
      <c r="P77" s="317"/>
      <c r="Q77" s="317"/>
      <c r="R77" s="317"/>
      <c r="S77" s="318"/>
    </row>
    <row r="78" spans="1:19" ht="15" customHeight="1" x14ac:dyDescent="0.25">
      <c r="A78" s="343"/>
      <c r="B78" s="350" t="s">
        <v>126</v>
      </c>
      <c r="C78" s="351"/>
      <c r="D78" s="351"/>
      <c r="E78" s="351"/>
      <c r="F78" s="352"/>
      <c r="G78" s="331">
        <v>12</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v>2</v>
      </c>
      <c r="H81" s="332"/>
      <c r="I81" s="333"/>
      <c r="J81" s="377"/>
      <c r="K81" s="341"/>
      <c r="L81" s="316" t="s">
        <v>148</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160</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162</v>
      </c>
      <c r="M83" s="317"/>
      <c r="N83" s="317"/>
      <c r="O83" s="317"/>
      <c r="P83" s="317"/>
      <c r="Q83" s="317"/>
      <c r="R83" s="317"/>
      <c r="S83" s="318"/>
    </row>
    <row r="84" spans="1:19" ht="15" customHeight="1" x14ac:dyDescent="0.25">
      <c r="A84" s="343"/>
      <c r="B84" s="309" t="s">
        <v>132</v>
      </c>
      <c r="C84" s="310"/>
      <c r="D84" s="310"/>
      <c r="E84" s="310"/>
      <c r="F84" s="311"/>
      <c r="G84" s="347">
        <f>Z1_ZP!H11</f>
        <v>176</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200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Z1_ZP!E11</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159</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18.5" customHeight="1" x14ac:dyDescent="0.25">
      <c r="A98" s="430"/>
      <c r="B98" s="400" t="s">
        <v>686</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578</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45.75" customHeight="1" x14ac:dyDescent="0.25">
      <c r="A102" s="430"/>
      <c r="B102" s="400" t="s">
        <v>579</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r87ABxONgloU3LujU1AbM0dT5K9hRvkbuXDwI3b/h0mkp2+d8Uq9xOg/CH8wmxkakhumHZUWKspT9G3UR/wwKw==" saltValue="oJ3btm3K/mBdLug8XyKcUg=="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KEW_Z1</formula1>
    </dataValidation>
    <dataValidation type="list" allowBlank="1" showInputMessage="1" showErrorMessage="1" sqref="N34:S53" xr:uid="{00000000-0002-0000-0200-000005000000}">
      <formula1>KEU_Z1</formula1>
    </dataValidation>
    <dataValidation type="list" allowBlank="1" showInputMessage="1" showErrorMessage="1" sqref="N54:S68" xr:uid="{00000000-0002-0000-0200-000006000000}">
      <formula1>KEK_Z1</formula1>
    </dataValidation>
  </dataValidations>
  <hyperlinks>
    <hyperlink ref="O13" r:id="rId1" xr:uid="{659EB8CB-EF58-417D-995D-EEFCE929CBD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Z1_ZP!B42</f>
        <v>Moduł Z1/7</v>
      </c>
      <c r="B3" s="384"/>
      <c r="C3" s="384"/>
      <c r="D3" s="388" t="str">
        <f>Z1_ZP!C42</f>
        <v>Zarządzanie marketingowe</v>
      </c>
      <c r="E3" s="389"/>
      <c r="F3" s="389"/>
      <c r="G3" s="389"/>
      <c r="H3" s="389"/>
      <c r="I3" s="390"/>
      <c r="J3" s="3"/>
      <c r="K3" s="3"/>
      <c r="L3" s="4"/>
      <c r="M3" s="4"/>
      <c r="N3" s="4"/>
      <c r="O3" s="4"/>
      <c r="P3" s="4"/>
      <c r="Q3" s="4"/>
      <c r="R3" s="4"/>
    </row>
    <row r="4" spans="1:19" ht="18.75" thickBot="1" x14ac:dyDescent="0.3">
      <c r="A4" s="447" t="s">
        <v>108</v>
      </c>
      <c r="B4" s="447"/>
      <c r="C4" s="447"/>
      <c r="D4" s="385" t="str">
        <f>Z1_ZP!B43</f>
        <v>Kurs 7.1.</v>
      </c>
      <c r="E4" s="386"/>
      <c r="F4" s="386"/>
      <c r="G4" s="386"/>
      <c r="H4" s="386"/>
      <c r="I4" s="387"/>
      <c r="J4" s="3"/>
      <c r="K4" s="3"/>
      <c r="L4" s="4"/>
      <c r="M4" s="4"/>
      <c r="N4" s="4"/>
      <c r="O4" s="4"/>
      <c r="P4" s="4"/>
      <c r="Q4" s="4"/>
      <c r="R4" s="4"/>
    </row>
    <row r="5" spans="1:19" ht="23.25" thickBot="1" x14ac:dyDescent="0.3">
      <c r="A5" s="448" t="s">
        <v>109</v>
      </c>
      <c r="B5" s="448"/>
      <c r="C5" s="448"/>
      <c r="D5" s="449" t="str">
        <f>Z1_ZP!C43</f>
        <v>Marketing</v>
      </c>
      <c r="E5" s="449"/>
      <c r="F5" s="449"/>
      <c r="G5" s="449"/>
      <c r="H5" s="449"/>
      <c r="I5" s="449"/>
      <c r="J5" s="449"/>
      <c r="K5" s="449"/>
      <c r="L5" s="450" t="s">
        <v>94</v>
      </c>
      <c r="M5" s="450"/>
      <c r="N5" s="16">
        <f>Z1_ZP!D43</f>
        <v>5</v>
      </c>
      <c r="O5" s="450" t="s">
        <v>95</v>
      </c>
      <c r="P5" s="450"/>
      <c r="Q5" s="451" t="str">
        <f>Z1_ZP!F42</f>
        <v>dr J. Osuch</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(7)'!G6</f>
        <v>II</v>
      </c>
      <c r="H7" s="138" t="s">
        <v>99</v>
      </c>
      <c r="I7" s="44">
        <f>'M (7)'!I6</f>
        <v>3</v>
      </c>
      <c r="J7" s="293" t="s">
        <v>287</v>
      </c>
      <c r="K7" s="294"/>
      <c r="L7" s="392" t="s">
        <v>100</v>
      </c>
      <c r="M7" s="393"/>
      <c r="N7" s="7" t="s">
        <v>101</v>
      </c>
      <c r="O7" s="459" t="s">
        <v>102</v>
      </c>
      <c r="P7" s="459"/>
      <c r="Q7" s="460" t="s">
        <v>103</v>
      </c>
      <c r="R7" s="460"/>
      <c r="S7" s="17">
        <f>Z1_ZP!G43</f>
        <v>24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715</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262</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253</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726</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250</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t="s">
        <v>253</v>
      </c>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658</v>
      </c>
      <c r="C24" s="320"/>
      <c r="D24" s="320"/>
      <c r="E24" s="320"/>
      <c r="F24" s="320"/>
      <c r="G24" s="320"/>
      <c r="H24" s="320"/>
      <c r="I24" s="320"/>
      <c r="J24" s="320"/>
      <c r="K24" s="320"/>
      <c r="L24" s="320"/>
      <c r="M24" s="321"/>
      <c r="N24" s="353" t="s">
        <v>251</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256</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t="s">
        <v>259</v>
      </c>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659</v>
      </c>
      <c r="C29" s="320"/>
      <c r="D29" s="320"/>
      <c r="E29" s="320"/>
      <c r="F29" s="320"/>
      <c r="G29" s="320"/>
      <c r="H29" s="320"/>
      <c r="I29" s="320"/>
      <c r="J29" s="320"/>
      <c r="K29" s="320"/>
      <c r="L29" s="320"/>
      <c r="M29" s="321"/>
      <c r="N29" s="353" t="s">
        <v>251</v>
      </c>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t="s">
        <v>256</v>
      </c>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728</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727</v>
      </c>
      <c r="C39" s="320"/>
      <c r="D39" s="320"/>
      <c r="E39" s="320"/>
      <c r="F39" s="320"/>
      <c r="G39" s="320"/>
      <c r="H39" s="320"/>
      <c r="I39" s="320"/>
      <c r="J39" s="320"/>
      <c r="K39" s="320"/>
      <c r="L39" s="320"/>
      <c r="M39" s="321"/>
      <c r="N39" s="353" t="s">
        <v>268</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268</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271</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660</v>
      </c>
      <c r="C44" s="320"/>
      <c r="D44" s="320"/>
      <c r="E44" s="320"/>
      <c r="F44" s="320"/>
      <c r="G44" s="320"/>
      <c r="H44" s="320"/>
      <c r="I44" s="320"/>
      <c r="J44" s="320"/>
      <c r="K44" s="320"/>
      <c r="L44" s="320"/>
      <c r="M44" s="321"/>
      <c r="N44" s="353" t="s">
        <v>266</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273</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t="s">
        <v>277</v>
      </c>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716</v>
      </c>
      <c r="C49" s="320"/>
      <c r="D49" s="320"/>
      <c r="E49" s="320"/>
      <c r="F49" s="320"/>
      <c r="G49" s="320"/>
      <c r="H49" s="320"/>
      <c r="I49" s="320"/>
      <c r="J49" s="320"/>
      <c r="K49" s="320"/>
      <c r="L49" s="320"/>
      <c r="M49" s="321"/>
      <c r="N49" s="353" t="s">
        <v>266</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t="s">
        <v>271</v>
      </c>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t="s">
        <v>272</v>
      </c>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717</v>
      </c>
      <c r="C54" s="398"/>
      <c r="D54" s="398"/>
      <c r="E54" s="398"/>
      <c r="F54" s="398"/>
      <c r="G54" s="398"/>
      <c r="H54" s="398"/>
      <c r="I54" s="398"/>
      <c r="J54" s="398"/>
      <c r="K54" s="398"/>
      <c r="L54" s="398"/>
      <c r="M54" s="399"/>
      <c r="N54" s="362" t="s">
        <v>280</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281</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729</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282</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284</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505</v>
      </c>
      <c r="C64" s="320"/>
      <c r="D64" s="320"/>
      <c r="E64" s="320"/>
      <c r="F64" s="320"/>
      <c r="G64" s="320"/>
      <c r="H64" s="320"/>
      <c r="I64" s="320"/>
      <c r="J64" s="320"/>
      <c r="K64" s="320"/>
      <c r="L64" s="320"/>
      <c r="M64" s="321"/>
      <c r="N64" s="353" t="s">
        <v>279</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285</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Z1_ZP!G43</f>
        <v>24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24</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9</v>
      </c>
      <c r="H74" s="332"/>
      <c r="I74" s="333"/>
      <c r="J74" s="377"/>
      <c r="K74" s="341"/>
      <c r="L74" s="316" t="s">
        <v>149</v>
      </c>
      <c r="M74" s="317"/>
      <c r="N74" s="317"/>
      <c r="O74" s="317"/>
      <c r="P74" s="317"/>
      <c r="Q74" s="317"/>
      <c r="R74" s="317"/>
      <c r="S74" s="318"/>
    </row>
    <row r="75" spans="1:19" ht="15" customHeight="1" x14ac:dyDescent="0.25">
      <c r="A75" s="343"/>
      <c r="B75" s="350" t="s">
        <v>123</v>
      </c>
      <c r="C75" s="351"/>
      <c r="D75" s="351"/>
      <c r="E75" s="351"/>
      <c r="F75" s="352"/>
      <c r="G75" s="331">
        <v>2</v>
      </c>
      <c r="H75" s="332"/>
      <c r="I75" s="333"/>
      <c r="J75" s="377"/>
      <c r="K75" s="341"/>
      <c r="L75" s="316" t="s">
        <v>155</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159</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t="s">
        <v>163</v>
      </c>
      <c r="M77" s="317"/>
      <c r="N77" s="317"/>
      <c r="O77" s="317"/>
      <c r="P77" s="317"/>
      <c r="Q77" s="317"/>
      <c r="R77" s="317"/>
      <c r="S77" s="318"/>
    </row>
    <row r="78" spans="1:19" ht="15" customHeight="1" x14ac:dyDescent="0.25">
      <c r="A78" s="343"/>
      <c r="B78" s="350" t="s">
        <v>126</v>
      </c>
      <c r="C78" s="351"/>
      <c r="D78" s="351"/>
      <c r="E78" s="351"/>
      <c r="F78" s="352"/>
      <c r="G78" s="331">
        <v>5</v>
      </c>
      <c r="H78" s="332"/>
      <c r="I78" s="333"/>
      <c r="J78" s="377"/>
      <c r="K78" s="341"/>
      <c r="L78" s="316" t="s">
        <v>175</v>
      </c>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148</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154</v>
      </c>
      <c r="M83" s="317"/>
      <c r="N83" s="317"/>
      <c r="O83" s="317"/>
      <c r="P83" s="317"/>
      <c r="Q83" s="317"/>
      <c r="R83" s="317"/>
      <c r="S83" s="318"/>
    </row>
    <row r="84" spans="1:19" ht="15" customHeight="1" x14ac:dyDescent="0.25">
      <c r="A84" s="343"/>
      <c r="B84" s="309" t="s">
        <v>132</v>
      </c>
      <c r="C84" s="310"/>
      <c r="D84" s="310"/>
      <c r="E84" s="310"/>
      <c r="F84" s="311"/>
      <c r="G84" s="347">
        <f>Z1_ZP!H43</f>
        <v>101</v>
      </c>
      <c r="H84" s="348"/>
      <c r="I84" s="349"/>
      <c r="J84" s="377"/>
      <c r="K84" s="341"/>
      <c r="L84" s="316" t="s">
        <v>168</v>
      </c>
      <c r="M84" s="317"/>
      <c r="N84" s="317"/>
      <c r="O84" s="317"/>
      <c r="P84" s="317"/>
      <c r="Q84" s="317"/>
      <c r="R84" s="317"/>
      <c r="S84" s="318"/>
    </row>
    <row r="85" spans="1:19" ht="15" customHeight="1" x14ac:dyDescent="0.25">
      <c r="A85" s="343"/>
      <c r="B85" s="344" t="s">
        <v>202</v>
      </c>
      <c r="C85" s="345"/>
      <c r="D85" s="345"/>
      <c r="E85" s="345"/>
      <c r="F85" s="346"/>
      <c r="G85" s="334">
        <f>SUM(G84,G71)</f>
        <v>125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Z1_ZP!E43</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156</v>
      </c>
      <c r="C90" s="418"/>
      <c r="D90" s="418"/>
      <c r="E90" s="419"/>
      <c r="F90" s="420">
        <v>40</v>
      </c>
      <c r="G90" s="421"/>
      <c r="H90" s="421"/>
      <c r="I90" s="422"/>
      <c r="J90" s="441"/>
      <c r="K90" s="445"/>
      <c r="L90" s="328" t="s">
        <v>290</v>
      </c>
      <c r="M90" s="329"/>
      <c r="N90" s="329"/>
      <c r="O90" s="329"/>
      <c r="P90" s="329"/>
      <c r="Q90" s="329"/>
      <c r="R90" s="329"/>
      <c r="S90" s="330"/>
    </row>
    <row r="91" spans="1:19" ht="15" customHeight="1" x14ac:dyDescent="0.25">
      <c r="A91" s="437"/>
      <c r="B91" s="417" t="s">
        <v>159</v>
      </c>
      <c r="C91" s="418"/>
      <c r="D91" s="418"/>
      <c r="E91" s="419"/>
      <c r="F91" s="420">
        <v>40</v>
      </c>
      <c r="G91" s="421"/>
      <c r="H91" s="421"/>
      <c r="I91" s="422"/>
      <c r="J91" s="441"/>
      <c r="K91" s="445"/>
      <c r="L91" s="328" t="s">
        <v>138</v>
      </c>
      <c r="M91" s="329"/>
      <c r="N91" s="329"/>
      <c r="O91" s="329"/>
      <c r="P91" s="329"/>
      <c r="Q91" s="329"/>
      <c r="R91" s="329"/>
      <c r="S91" s="330"/>
    </row>
    <row r="92" spans="1:19" ht="15" customHeight="1" x14ac:dyDescent="0.25">
      <c r="A92" s="437"/>
      <c r="B92" s="417" t="s">
        <v>153</v>
      </c>
      <c r="C92" s="418"/>
      <c r="D92" s="418"/>
      <c r="E92" s="419"/>
      <c r="F92" s="420">
        <v>20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53.75" customHeight="1" x14ac:dyDescent="0.25">
      <c r="A98" s="430"/>
      <c r="B98" s="400" t="s">
        <v>713</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714</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1.5" customHeight="1" x14ac:dyDescent="0.25">
      <c r="A102" s="430"/>
      <c r="B102" s="400" t="s">
        <v>661</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mqLC0GaO1JO3TK8fULZEonXzAolzWuuU91NeDnUGsYzTxdlT6FTGeVb9VZrts+YyXgcq6zy+vczJGpTHSCpvxw==" saltValue="s0XKSuR9kn1hz6fJ4WYi5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14:S33" xr:uid="{00000000-0002-0000-1D00-000004000000}">
      <formula1>KEW_Z1</formula1>
    </dataValidation>
    <dataValidation type="list" allowBlank="1" showInputMessage="1" showErrorMessage="1" sqref="N34:S53" xr:uid="{00000000-0002-0000-1D00-000005000000}">
      <formula1>KEU_Z1</formula1>
    </dataValidation>
    <dataValidation type="list" allowBlank="1" showInputMessage="1" showErrorMessage="1" sqref="N54:S68" xr:uid="{00000000-0002-0000-1D00-000006000000}">
      <formula1>KEK_Z1</formula1>
    </dataValidation>
  </dataValidations>
  <hyperlinks>
    <hyperlink ref="O13" r:id="rId1" xr:uid="{4874DB54-1D3F-4B8C-ABD5-08859B0C0AE9}"/>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Z1_ZP!B42</f>
        <v>Moduł Z1/7</v>
      </c>
      <c r="B3" s="384"/>
      <c r="C3" s="384"/>
      <c r="D3" s="388" t="str">
        <f>Z1_ZP!C42</f>
        <v>Zarządzanie marketingowe</v>
      </c>
      <c r="E3" s="389"/>
      <c r="F3" s="389"/>
      <c r="G3" s="389"/>
      <c r="H3" s="389"/>
      <c r="I3" s="390"/>
      <c r="J3" s="3"/>
      <c r="K3" s="3"/>
      <c r="L3" s="4"/>
      <c r="M3" s="4"/>
      <c r="N3" s="4"/>
      <c r="O3" s="4"/>
      <c r="P3" s="4"/>
      <c r="Q3" s="4"/>
      <c r="R3" s="4"/>
    </row>
    <row r="4" spans="1:19" ht="18.75" thickBot="1" x14ac:dyDescent="0.3">
      <c r="A4" s="447" t="s">
        <v>108</v>
      </c>
      <c r="B4" s="447"/>
      <c r="C4" s="447"/>
      <c r="D4" s="385" t="str">
        <f>Z1_ZP!B44</f>
        <v>Kurs 7.2.</v>
      </c>
      <c r="E4" s="386"/>
      <c r="F4" s="386"/>
      <c r="G4" s="386"/>
      <c r="H4" s="386"/>
      <c r="I4" s="387"/>
      <c r="J4" s="3"/>
      <c r="K4" s="3"/>
      <c r="L4" s="4"/>
      <c r="M4" s="4"/>
      <c r="N4" s="4"/>
      <c r="O4" s="4"/>
      <c r="P4" s="4"/>
      <c r="Q4" s="4"/>
      <c r="R4" s="4"/>
    </row>
    <row r="5" spans="1:19" ht="23.25" thickBot="1" x14ac:dyDescent="0.3">
      <c r="A5" s="448" t="s">
        <v>109</v>
      </c>
      <c r="B5" s="448"/>
      <c r="C5" s="448"/>
      <c r="D5" s="449" t="str">
        <f>Z1_ZP!C44</f>
        <v>Badania rynkowe i marketingowe - warsztat</v>
      </c>
      <c r="E5" s="449"/>
      <c r="F5" s="449"/>
      <c r="G5" s="449"/>
      <c r="H5" s="449"/>
      <c r="I5" s="449"/>
      <c r="J5" s="449"/>
      <c r="K5" s="449"/>
      <c r="L5" s="450" t="s">
        <v>94</v>
      </c>
      <c r="M5" s="450"/>
      <c r="N5" s="16">
        <f>Z1_ZP!D44</f>
        <v>5</v>
      </c>
      <c r="O5" s="450" t="s">
        <v>95</v>
      </c>
      <c r="P5" s="450"/>
      <c r="Q5" s="451" t="str">
        <f>Z1_ZP!F42</f>
        <v>dr J. Osuch</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(7)'!G6</f>
        <v>II</v>
      </c>
      <c r="H7" s="138" t="s">
        <v>99</v>
      </c>
      <c r="I7" s="44">
        <f>'M (7)'!I6</f>
        <v>3</v>
      </c>
      <c r="J7" s="293" t="s">
        <v>287</v>
      </c>
      <c r="K7" s="294"/>
      <c r="L7" s="392" t="s">
        <v>100</v>
      </c>
      <c r="M7" s="393"/>
      <c r="N7" s="7" t="s">
        <v>101</v>
      </c>
      <c r="O7" s="459" t="s">
        <v>102</v>
      </c>
      <c r="P7" s="459"/>
      <c r="Q7" s="460" t="s">
        <v>103</v>
      </c>
      <c r="R7" s="460"/>
      <c r="S7" s="17">
        <f>Z1_ZP!G44</f>
        <v>20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721</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255</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506</v>
      </c>
      <c r="C19" s="320"/>
      <c r="D19" s="320"/>
      <c r="E19" s="320"/>
      <c r="F19" s="320"/>
      <c r="G19" s="320"/>
      <c r="H19" s="320"/>
      <c r="I19" s="320"/>
      <c r="J19" s="320"/>
      <c r="K19" s="320"/>
      <c r="L19" s="320"/>
      <c r="M19" s="321"/>
      <c r="N19" s="353" t="s">
        <v>252</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253</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507</v>
      </c>
      <c r="C24" s="320"/>
      <c r="D24" s="320"/>
      <c r="E24" s="320"/>
      <c r="F24" s="320"/>
      <c r="G24" s="320"/>
      <c r="H24" s="320"/>
      <c r="I24" s="320"/>
      <c r="J24" s="320"/>
      <c r="K24" s="320"/>
      <c r="L24" s="320"/>
      <c r="M24" s="321"/>
      <c r="N24" s="353" t="s">
        <v>250</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262</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t="s">
        <v>256</v>
      </c>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467"/>
      <c r="D30" s="467"/>
      <c r="E30" s="467"/>
      <c r="F30" s="467"/>
      <c r="G30" s="467"/>
      <c r="H30" s="467"/>
      <c r="I30" s="467"/>
      <c r="J30" s="467"/>
      <c r="K30" s="467"/>
      <c r="L30" s="467"/>
      <c r="M30" s="324"/>
      <c r="N30" s="356"/>
      <c r="O30" s="357"/>
      <c r="P30" s="357"/>
      <c r="Q30" s="357"/>
      <c r="R30" s="357"/>
      <c r="S30" s="358"/>
    </row>
    <row r="31" spans="1:19" ht="15" hidden="1"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hidden="1"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723</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722</v>
      </c>
      <c r="C39" s="320"/>
      <c r="D39" s="320"/>
      <c r="E39" s="320"/>
      <c r="F39" s="320"/>
      <c r="G39" s="320"/>
      <c r="H39" s="320"/>
      <c r="I39" s="320"/>
      <c r="J39" s="320"/>
      <c r="K39" s="320"/>
      <c r="L39" s="320"/>
      <c r="M39" s="321"/>
      <c r="N39" s="353" t="s">
        <v>268</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277</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720</v>
      </c>
      <c r="C44" s="320"/>
      <c r="D44" s="320"/>
      <c r="E44" s="320"/>
      <c r="F44" s="320"/>
      <c r="G44" s="320"/>
      <c r="H44" s="320"/>
      <c r="I44" s="320"/>
      <c r="J44" s="320"/>
      <c r="K44" s="320"/>
      <c r="L44" s="320"/>
      <c r="M44" s="321"/>
      <c r="N44" s="353" t="s">
        <v>267</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268</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t="s">
        <v>271</v>
      </c>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467"/>
      <c r="D50" s="467"/>
      <c r="E50" s="467"/>
      <c r="F50" s="467"/>
      <c r="G50" s="467"/>
      <c r="H50" s="467"/>
      <c r="I50" s="467"/>
      <c r="J50" s="467"/>
      <c r="K50" s="467"/>
      <c r="L50" s="467"/>
      <c r="M50" s="324"/>
      <c r="N50" s="356"/>
      <c r="O50" s="357"/>
      <c r="P50" s="357"/>
      <c r="Q50" s="357"/>
      <c r="R50" s="357"/>
      <c r="S50" s="358"/>
    </row>
    <row r="51" spans="1:19" ht="15" hidden="1"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hidden="1"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662</v>
      </c>
      <c r="C54" s="398"/>
      <c r="D54" s="398"/>
      <c r="E54" s="398"/>
      <c r="F54" s="398"/>
      <c r="G54" s="398"/>
      <c r="H54" s="398"/>
      <c r="I54" s="398"/>
      <c r="J54" s="398"/>
      <c r="K54" s="398"/>
      <c r="L54" s="398"/>
      <c r="M54" s="399"/>
      <c r="N54" s="362" t="s">
        <v>282</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284</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285</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724</v>
      </c>
      <c r="C59" s="320"/>
      <c r="D59" s="320"/>
      <c r="E59" s="320"/>
      <c r="F59" s="320"/>
      <c r="G59" s="320"/>
      <c r="H59" s="320"/>
      <c r="I59" s="320"/>
      <c r="J59" s="320"/>
      <c r="K59" s="320"/>
      <c r="L59" s="320"/>
      <c r="M59" s="321"/>
      <c r="N59" s="353" t="s">
        <v>281</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282</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284</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t="s">
        <v>285</v>
      </c>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508</v>
      </c>
      <c r="C64" s="320"/>
      <c r="D64" s="320"/>
      <c r="E64" s="320"/>
      <c r="F64" s="320"/>
      <c r="G64" s="320"/>
      <c r="H64" s="320"/>
      <c r="I64" s="320"/>
      <c r="J64" s="320"/>
      <c r="K64" s="320"/>
      <c r="L64" s="320"/>
      <c r="M64" s="321"/>
      <c r="N64" s="353" t="s">
        <v>279</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282</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t="s">
        <v>285</v>
      </c>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Z1_ZP!G44</f>
        <v>20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20</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8</v>
      </c>
      <c r="H74" s="332"/>
      <c r="I74" s="333"/>
      <c r="J74" s="377"/>
      <c r="K74" s="341"/>
      <c r="L74" s="316" t="s">
        <v>149</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158</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172</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t="s">
        <v>175</v>
      </c>
      <c r="M77" s="317"/>
      <c r="N77" s="317"/>
      <c r="O77" s="317"/>
      <c r="P77" s="317"/>
      <c r="Q77" s="317"/>
      <c r="R77" s="317"/>
      <c r="S77" s="318"/>
    </row>
    <row r="78" spans="1:19" ht="15" customHeight="1" x14ac:dyDescent="0.25">
      <c r="A78" s="343"/>
      <c r="B78" s="350" t="s">
        <v>126</v>
      </c>
      <c r="C78" s="351"/>
      <c r="D78" s="351"/>
      <c r="E78" s="351"/>
      <c r="F78" s="352"/>
      <c r="G78" s="331">
        <v>6</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148</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160</v>
      </c>
      <c r="M83" s="317"/>
      <c r="N83" s="317"/>
      <c r="O83" s="317"/>
      <c r="P83" s="317"/>
      <c r="Q83" s="317"/>
      <c r="R83" s="317"/>
      <c r="S83" s="318"/>
    </row>
    <row r="84" spans="1:19" ht="15" customHeight="1" x14ac:dyDescent="0.25">
      <c r="A84" s="343"/>
      <c r="B84" s="309" t="s">
        <v>132</v>
      </c>
      <c r="C84" s="310"/>
      <c r="D84" s="310"/>
      <c r="E84" s="310"/>
      <c r="F84" s="311"/>
      <c r="G84" s="347">
        <f>Z1_ZP!H44</f>
        <v>105</v>
      </c>
      <c r="H84" s="348"/>
      <c r="I84" s="349"/>
      <c r="J84" s="377"/>
      <c r="K84" s="341"/>
      <c r="L84" s="316" t="s">
        <v>171</v>
      </c>
      <c r="M84" s="317"/>
      <c r="N84" s="317"/>
      <c r="O84" s="317"/>
      <c r="P84" s="317"/>
      <c r="Q84" s="317"/>
      <c r="R84" s="317"/>
      <c r="S84" s="318"/>
    </row>
    <row r="85" spans="1:19" ht="15" customHeight="1" x14ac:dyDescent="0.25">
      <c r="A85" s="343"/>
      <c r="B85" s="344" t="s">
        <v>202</v>
      </c>
      <c r="C85" s="345"/>
      <c r="D85" s="345"/>
      <c r="E85" s="345"/>
      <c r="F85" s="346"/>
      <c r="G85" s="334">
        <f>SUM(G84,G71)</f>
        <v>125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Z1_ZP!E44</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193</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153</v>
      </c>
      <c r="C91" s="418"/>
      <c r="D91" s="418"/>
      <c r="E91" s="419"/>
      <c r="F91" s="420">
        <v>50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68.75" customHeight="1" x14ac:dyDescent="0.25">
      <c r="A98" s="430"/>
      <c r="B98" s="400" t="s">
        <v>725</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6" customHeight="1" x14ac:dyDescent="0.25">
      <c r="A100" s="430"/>
      <c r="B100" s="400" t="s">
        <v>718</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0.1" customHeight="1" x14ac:dyDescent="0.25">
      <c r="A102" s="430"/>
      <c r="B102" s="400" t="s">
        <v>719</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qo4QkaMT6frR8etUnpd7eDDX6O44FPGBXK3fFUas7n6S9GAnB0KMDCX3H1EG+ujWoI4qtO56FeGkHSMvLgYl7Q==" saltValue="zWUuIdbfRxL2xMyseMPG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1E00-000000000000}">
      <formula1>KEK_Z1</formula1>
    </dataValidation>
    <dataValidation type="list" allowBlank="1" showInputMessage="1" showErrorMessage="1" sqref="N34:S53" xr:uid="{00000000-0002-0000-1E00-000001000000}">
      <formula1>KEU_Z1</formula1>
    </dataValidation>
    <dataValidation type="list" allowBlank="1" showInputMessage="1" showErrorMessage="1" sqref="N14:S33" xr:uid="{00000000-0002-0000-1E00-000002000000}">
      <formula1>KEW_Z1</formula1>
    </dataValidation>
    <dataValidation type="list" allowBlank="1" showInputMessage="1" showErrorMessage="1" sqref="L81:L85" xr:uid="{00000000-0002-0000-1E00-000003000000}">
      <formula1>PRAC_STUD</formula1>
    </dataValidation>
    <dataValidation type="list" allowBlank="1" showInputMessage="1" showErrorMessage="1" sqref="L72:L79" xr:uid="{00000000-0002-0000-1E00-000004000000}">
      <formula1>METODY</formula1>
    </dataValidation>
    <dataValidation type="list" allowBlank="1" showInputMessage="1" showErrorMessage="1" sqref="L7" xr:uid="{00000000-0002-0000-1E00-000005000000}">
      <formula1>STATUS</formula1>
    </dataValidation>
    <dataValidation type="list" allowBlank="1" showInputMessage="1" showErrorMessage="1" sqref="B90:E94" xr:uid="{00000000-0002-0000-1E00-000006000000}">
      <formula1>ZAL</formula1>
    </dataValidation>
  </dataValidations>
  <hyperlinks>
    <hyperlink ref="O13" r:id="rId1" xr:uid="{461C718D-BD7A-4C64-A7E4-292EB975A84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Z1_ZP!B46</f>
        <v>Moduł Z1/8</v>
      </c>
      <c r="D3" s="308"/>
      <c r="E3" s="308"/>
      <c r="F3" s="288"/>
      <c r="G3" s="3"/>
      <c r="H3" s="3"/>
      <c r="I3" s="3"/>
      <c r="J3" s="3"/>
      <c r="K3" s="3"/>
      <c r="L3" s="4"/>
      <c r="M3" s="4"/>
      <c r="N3" s="4"/>
      <c r="O3" s="4"/>
      <c r="P3" s="4"/>
      <c r="Q3" s="4"/>
    </row>
    <row r="4" spans="1:19" s="175" customFormat="1" ht="39.75" customHeight="1" thickBot="1" x14ac:dyDescent="0.3">
      <c r="A4" s="290" t="s">
        <v>93</v>
      </c>
      <c r="B4" s="290"/>
      <c r="C4" s="298" t="str">
        <f>Z1_ZP!C46</f>
        <v>Finanse i rachunkowość</v>
      </c>
      <c r="D4" s="299"/>
      <c r="E4" s="299"/>
      <c r="F4" s="299"/>
      <c r="G4" s="299"/>
      <c r="H4" s="299"/>
      <c r="I4" s="299"/>
      <c r="J4" s="300"/>
      <c r="K4" s="303" t="s">
        <v>94</v>
      </c>
      <c r="L4" s="303"/>
      <c r="M4" s="139">
        <f>Z1_ZP!D46</f>
        <v>18</v>
      </c>
      <c r="N4" s="301" t="s">
        <v>95</v>
      </c>
      <c r="O4" s="302"/>
      <c r="P4" s="295" t="str">
        <f>Z1_ZP!F46</f>
        <v>dr D. Majewska-Bielecka</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358</v>
      </c>
      <c r="H6" s="134" t="s">
        <v>99</v>
      </c>
      <c r="I6" s="44">
        <v>4</v>
      </c>
      <c r="J6" s="7" t="s">
        <v>288</v>
      </c>
      <c r="K6" s="291" t="s">
        <v>100</v>
      </c>
      <c r="L6" s="291"/>
      <c r="M6" s="292" t="s">
        <v>101</v>
      </c>
      <c r="N6" s="292"/>
      <c r="O6" s="139" t="s">
        <v>102</v>
      </c>
      <c r="P6" s="293" t="s">
        <v>103</v>
      </c>
      <c r="Q6" s="294"/>
      <c r="R6" s="139">
        <f>Z1_ZP!G46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735</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670</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96.5" customHeight="1" thickBot="1" x14ac:dyDescent="0.3">
      <c r="A22" s="271" t="s">
        <v>736</v>
      </c>
      <c r="B22" s="272"/>
      <c r="C22" s="272"/>
      <c r="D22" s="272"/>
      <c r="E22" s="272"/>
      <c r="F22" s="272" t="s">
        <v>401</v>
      </c>
      <c r="G22" s="272"/>
      <c r="H22" s="272"/>
      <c r="I22" s="272"/>
      <c r="J22" s="272"/>
      <c r="K22" s="272"/>
      <c r="L22" s="272" t="s">
        <v>734</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Z1_ZP!B46</f>
        <v>Moduł Z1/8</v>
      </c>
      <c r="C26" s="231"/>
      <c r="D26" s="37" t="str">
        <f>Z1_ZP!B47</f>
        <v>Kurs 8.1.</v>
      </c>
      <c r="E26" s="178" t="str">
        <f>Z1_ZP!B46</f>
        <v>Moduł Z1/8</v>
      </c>
      <c r="F26" s="235" t="str">
        <f>Z1_ZP!B48</f>
        <v>Kurs 8.2.</v>
      </c>
      <c r="G26" s="236"/>
      <c r="H26" s="240" t="str">
        <f>Z1_ZP!B46</f>
        <v>Moduł Z1/8</v>
      </c>
      <c r="I26" s="241"/>
      <c r="J26" s="38" t="str">
        <f>Z1_ZP!B49</f>
        <v>Kurs 8.3.</v>
      </c>
      <c r="K26" s="245" t="str">
        <f>Z1_ZP!B46</f>
        <v>Moduł Z1/8</v>
      </c>
      <c r="L26" s="246"/>
      <c r="M26" s="245" t="str">
        <f>Z1_ZP!B50</f>
        <v>Kurs 8.4.</v>
      </c>
      <c r="N26" s="246"/>
      <c r="O26" s="247"/>
      <c r="P26" s="248"/>
      <c r="Q26" s="247"/>
      <c r="R26" s="249"/>
    </row>
    <row r="27" spans="1:19" s="179" customFormat="1" ht="59.25" customHeight="1" x14ac:dyDescent="0.25">
      <c r="A27" s="128" t="s">
        <v>109</v>
      </c>
      <c r="B27" s="473" t="str">
        <f>Z1_ZP!C47</f>
        <v>Rachunkowość</v>
      </c>
      <c r="C27" s="474"/>
      <c r="D27" s="475"/>
      <c r="E27" s="476" t="str">
        <f>Z1_ZP!C48</f>
        <v>Finanse przedsiębiorstw</v>
      </c>
      <c r="F27" s="477"/>
      <c r="G27" s="478"/>
      <c r="H27" s="479" t="str">
        <f>Z1_ZP!C49</f>
        <v xml:space="preserve">Analiza finansowa - warsztaty </v>
      </c>
      <c r="I27" s="480"/>
      <c r="J27" s="481"/>
      <c r="K27" s="482" t="str">
        <f>Z1_ZP!C50</f>
        <v>Strategie podatkowe</v>
      </c>
      <c r="L27" s="483"/>
      <c r="M27" s="483"/>
      <c r="N27" s="484"/>
      <c r="O27" s="485"/>
      <c r="P27" s="486"/>
      <c r="Q27" s="486"/>
      <c r="R27" s="487"/>
    </row>
    <row r="28" spans="1:19" s="179" customFormat="1" ht="30" customHeight="1" thickBot="1" x14ac:dyDescent="0.3">
      <c r="A28" s="43" t="s">
        <v>110</v>
      </c>
      <c r="B28" s="212">
        <f>Z1_ZP!D47</f>
        <v>6</v>
      </c>
      <c r="C28" s="213"/>
      <c r="D28" s="214"/>
      <c r="E28" s="215">
        <f>Z1_ZP!D48</f>
        <v>6</v>
      </c>
      <c r="F28" s="216"/>
      <c r="G28" s="217"/>
      <c r="H28" s="218">
        <f>Z1_ZP!D49</f>
        <v>4</v>
      </c>
      <c r="I28" s="219"/>
      <c r="J28" s="220"/>
      <c r="K28" s="221">
        <f>Z1_ZP!D50</f>
        <v>2</v>
      </c>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51" t="s">
        <v>569</v>
      </c>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wMSForFVQnUmlF46ohRK195j78aOchhiwip11w9CqUPhgJ5sHT5L3JTC3hpEjb6/P8i8T6BuvemNe2OMoMVICA==" saltValue="jR6lklImL14KbKCLuEYoX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48FF2C39-26DE-4D57-9AE1-DF9BBEAA93AA}"/>
    <hyperlink ref="L29" r:id="rId2" xr:uid="{D823C187-4EDD-4C87-B566-40D3E5D22573}"/>
    <hyperlink ref="C29" r:id="rId3" xr:uid="{3D16F2C1-9743-4401-AAF1-32E3233DF2DE}"/>
    <hyperlink ref="I29" r:id="rId4" xr:uid="{AF92FA14-8BD9-4B41-A406-F60F1508D6EB}"/>
  </hyperlinks>
  <printOptions horizontalCentered="1"/>
  <pageMargins left="0.70866141732283472" right="0.70866141732283472" top="0.74803149606299213" bottom="0.74803149606299213" header="0.31496062992125984" footer="0.31496062992125984"/>
  <pageSetup paperSize="9" scale="52"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Z1_ZP!B46</f>
        <v>Moduł Z1/8</v>
      </c>
      <c r="B3" s="384"/>
      <c r="C3" s="384"/>
      <c r="D3" s="388" t="str">
        <f>Z1_ZP!C46</f>
        <v>Finanse i rachunkowość</v>
      </c>
      <c r="E3" s="389"/>
      <c r="F3" s="389"/>
      <c r="G3" s="389"/>
      <c r="H3" s="389"/>
      <c r="I3" s="390"/>
      <c r="J3" s="3"/>
      <c r="K3" s="3"/>
      <c r="L3" s="4"/>
      <c r="M3" s="4"/>
      <c r="N3" s="4"/>
      <c r="O3" s="4"/>
      <c r="P3" s="4"/>
      <c r="Q3" s="4"/>
      <c r="R3" s="4"/>
    </row>
    <row r="4" spans="1:19" ht="18.75" thickBot="1" x14ac:dyDescent="0.3">
      <c r="A4" s="447" t="s">
        <v>108</v>
      </c>
      <c r="B4" s="447"/>
      <c r="C4" s="447"/>
      <c r="D4" s="385" t="str">
        <f>Z1_ZP!B47</f>
        <v>Kurs 8.1.</v>
      </c>
      <c r="E4" s="386"/>
      <c r="F4" s="386"/>
      <c r="G4" s="386"/>
      <c r="H4" s="386"/>
      <c r="I4" s="387"/>
      <c r="J4" s="3"/>
      <c r="K4" s="3"/>
      <c r="L4" s="4"/>
      <c r="M4" s="4"/>
      <c r="N4" s="4"/>
      <c r="O4" s="4"/>
      <c r="P4" s="4"/>
      <c r="Q4" s="4"/>
      <c r="R4" s="4"/>
    </row>
    <row r="5" spans="1:19" ht="23.25" thickBot="1" x14ac:dyDescent="0.3">
      <c r="A5" s="448" t="s">
        <v>109</v>
      </c>
      <c r="B5" s="448"/>
      <c r="C5" s="448"/>
      <c r="D5" s="449" t="str">
        <f>Z1_ZP!C47</f>
        <v>Rachunkowość</v>
      </c>
      <c r="E5" s="449"/>
      <c r="F5" s="449"/>
      <c r="G5" s="449"/>
      <c r="H5" s="449"/>
      <c r="I5" s="449"/>
      <c r="J5" s="449"/>
      <c r="K5" s="449"/>
      <c r="L5" s="450" t="s">
        <v>94</v>
      </c>
      <c r="M5" s="450"/>
      <c r="N5" s="16">
        <f>Z1_ZP!D47</f>
        <v>6</v>
      </c>
      <c r="O5" s="450" t="s">
        <v>95</v>
      </c>
      <c r="P5" s="450"/>
      <c r="Q5" s="459" t="str">
        <f>Z1_ZP!F46</f>
        <v>dr D. Majewska-Bielecka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(8)'!G6</f>
        <v>II</v>
      </c>
      <c r="H7" s="138" t="s">
        <v>99</v>
      </c>
      <c r="I7" s="44">
        <f>'M (8)'!I6</f>
        <v>4</v>
      </c>
      <c r="J7" s="293" t="s">
        <v>287</v>
      </c>
      <c r="K7" s="294"/>
      <c r="L7" s="392" t="s">
        <v>100</v>
      </c>
      <c r="M7" s="393"/>
      <c r="N7" s="7" t="s">
        <v>101</v>
      </c>
      <c r="O7" s="459" t="s">
        <v>102</v>
      </c>
      <c r="P7" s="459"/>
      <c r="Q7" s="460" t="s">
        <v>103</v>
      </c>
      <c r="R7" s="460"/>
      <c r="S7" s="17">
        <f>Z1_ZP!G47</f>
        <v>26</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737</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256</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738</v>
      </c>
      <c r="C19" s="320"/>
      <c r="D19" s="320"/>
      <c r="E19" s="320"/>
      <c r="F19" s="320"/>
      <c r="G19" s="320"/>
      <c r="H19" s="320"/>
      <c r="I19" s="320"/>
      <c r="J19" s="320"/>
      <c r="K19" s="320"/>
      <c r="L19" s="320"/>
      <c r="M19" s="321"/>
      <c r="N19" s="353" t="s">
        <v>256</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509</v>
      </c>
      <c r="C34" s="398"/>
      <c r="D34" s="398"/>
      <c r="E34" s="398"/>
      <c r="F34" s="398"/>
      <c r="G34" s="398"/>
      <c r="H34" s="398"/>
      <c r="I34" s="398"/>
      <c r="J34" s="398"/>
      <c r="K34" s="398"/>
      <c r="L34" s="398"/>
      <c r="M34" s="399"/>
      <c r="N34" s="362" t="s">
        <v>270</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739</v>
      </c>
      <c r="C39" s="320"/>
      <c r="D39" s="320"/>
      <c r="E39" s="320"/>
      <c r="F39" s="320"/>
      <c r="G39" s="320"/>
      <c r="H39" s="320"/>
      <c r="I39" s="320"/>
      <c r="J39" s="320"/>
      <c r="K39" s="320"/>
      <c r="L39" s="320"/>
      <c r="M39" s="321"/>
      <c r="N39" s="353" t="s">
        <v>270</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740</v>
      </c>
      <c r="C54" s="398"/>
      <c r="D54" s="398"/>
      <c r="E54" s="398"/>
      <c r="F54" s="398"/>
      <c r="G54" s="398"/>
      <c r="H54" s="398"/>
      <c r="I54" s="398"/>
      <c r="J54" s="398"/>
      <c r="K54" s="398"/>
      <c r="L54" s="398"/>
      <c r="M54" s="399"/>
      <c r="N54" s="362" t="s">
        <v>285</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Z1_ZP!G47</f>
        <v>26</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26</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12</v>
      </c>
      <c r="H73" s="332"/>
      <c r="I73" s="333"/>
      <c r="J73" s="377"/>
      <c r="K73" s="341"/>
      <c r="L73" s="316" t="s">
        <v>149</v>
      </c>
      <c r="M73" s="317"/>
      <c r="N73" s="317"/>
      <c r="O73" s="317"/>
      <c r="P73" s="317"/>
      <c r="Q73" s="317"/>
      <c r="R73" s="317"/>
      <c r="S73" s="318"/>
    </row>
    <row r="74" spans="1:19" ht="15" customHeight="1" x14ac:dyDescent="0.25">
      <c r="A74" s="343"/>
      <c r="B74" s="350" t="s">
        <v>122</v>
      </c>
      <c r="C74" s="351"/>
      <c r="D74" s="351"/>
      <c r="E74" s="351"/>
      <c r="F74" s="352"/>
      <c r="G74" s="331">
        <v>12</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163</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171</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162</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171</v>
      </c>
      <c r="M83" s="317"/>
      <c r="N83" s="317"/>
      <c r="O83" s="317"/>
      <c r="P83" s="317"/>
      <c r="Q83" s="317"/>
      <c r="R83" s="317"/>
      <c r="S83" s="318"/>
    </row>
    <row r="84" spans="1:19" ht="15" customHeight="1" x14ac:dyDescent="0.25">
      <c r="A84" s="343"/>
      <c r="B84" s="309" t="s">
        <v>132</v>
      </c>
      <c r="C84" s="310"/>
      <c r="D84" s="310"/>
      <c r="E84" s="310"/>
      <c r="F84" s="311"/>
      <c r="G84" s="347">
        <f>Z1_ZP!H47</f>
        <v>124</v>
      </c>
      <c r="H84" s="348"/>
      <c r="I84" s="349"/>
      <c r="J84" s="377"/>
      <c r="K84" s="341"/>
      <c r="L84" s="316" t="s">
        <v>154</v>
      </c>
      <c r="M84" s="317"/>
      <c r="N84" s="317"/>
      <c r="O84" s="317"/>
      <c r="P84" s="317"/>
      <c r="Q84" s="317"/>
      <c r="R84" s="317"/>
      <c r="S84" s="318"/>
    </row>
    <row r="85" spans="1:19" ht="15" customHeight="1" x14ac:dyDescent="0.25">
      <c r="A85" s="343"/>
      <c r="B85" s="344" t="s">
        <v>202</v>
      </c>
      <c r="C85" s="345"/>
      <c r="D85" s="345"/>
      <c r="E85" s="345"/>
      <c r="F85" s="346"/>
      <c r="G85" s="334">
        <f>SUM(G84,G71)</f>
        <v>150</v>
      </c>
      <c r="H85" s="335"/>
      <c r="I85" s="336"/>
      <c r="J85" s="429"/>
      <c r="K85" s="342"/>
      <c r="L85" s="316" t="s">
        <v>144</v>
      </c>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Z1_ZP!E47</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90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10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25.25" customHeight="1" x14ac:dyDescent="0.25">
      <c r="A98" s="430"/>
      <c r="B98" s="400" t="s">
        <v>663</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664</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0" customHeight="1" x14ac:dyDescent="0.25">
      <c r="A102" s="430"/>
      <c r="B102" s="400" t="s">
        <v>665</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9Njuui/foDbinETQcxspOW9dFwE0eBEo38cliMI+eX6KklDwWcWMMiFVAVbtxq/4EjXplt/leczl6yAhC2tdnA==" saltValue="2ckH+26SvSb+bFXVN1Lhc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000-000000000000}">
      <formula1>KEK_Z1</formula1>
    </dataValidation>
    <dataValidation type="list" allowBlank="1" showInputMessage="1" showErrorMessage="1" sqref="N34:S53" xr:uid="{00000000-0002-0000-2000-000001000000}">
      <formula1>KEU_Z1</formula1>
    </dataValidation>
    <dataValidation type="list" allowBlank="1" showInputMessage="1" showErrorMessage="1" sqref="N14:S33" xr:uid="{00000000-0002-0000-2000-000002000000}">
      <formula1>KEW_Z1</formula1>
    </dataValidation>
    <dataValidation type="list" allowBlank="1" showInputMessage="1" showErrorMessage="1" sqref="L81:L85" xr:uid="{00000000-0002-0000-2000-000003000000}">
      <formula1>PRAC_STUD</formula1>
    </dataValidation>
    <dataValidation type="list" allowBlank="1" showInputMessage="1" showErrorMessage="1" sqref="L72:L79" xr:uid="{00000000-0002-0000-2000-000004000000}">
      <formula1>METODY</formula1>
    </dataValidation>
    <dataValidation type="list" allowBlank="1" showInputMessage="1" showErrorMessage="1" sqref="L7" xr:uid="{00000000-0002-0000-2000-000005000000}">
      <formula1>STATUS</formula1>
    </dataValidation>
    <dataValidation type="list" allowBlank="1" showInputMessage="1" showErrorMessage="1" sqref="B90:E94" xr:uid="{00000000-0002-0000-2000-000006000000}">
      <formula1>ZAL</formula1>
    </dataValidation>
  </dataValidations>
  <hyperlinks>
    <hyperlink ref="O13" r:id="rId1" xr:uid="{EC7A574C-2136-4127-9E7B-E69FA71B2A7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Z1_ZP!B46</f>
        <v>Moduł Z1/8</v>
      </c>
      <c r="B3" s="384"/>
      <c r="C3" s="384"/>
      <c r="D3" s="388" t="str">
        <f>Z1_ZP!C46</f>
        <v>Finanse i rachunkowość</v>
      </c>
      <c r="E3" s="389"/>
      <c r="F3" s="389"/>
      <c r="G3" s="389"/>
      <c r="H3" s="389"/>
      <c r="I3" s="390"/>
      <c r="J3" s="3"/>
      <c r="K3" s="3"/>
      <c r="L3" s="4"/>
      <c r="M3" s="4"/>
      <c r="N3" s="4"/>
      <c r="O3" s="4"/>
      <c r="P3" s="4"/>
      <c r="Q3" s="4"/>
      <c r="R3" s="4"/>
    </row>
    <row r="4" spans="1:19" ht="18.75" thickBot="1" x14ac:dyDescent="0.3">
      <c r="A4" s="447" t="s">
        <v>108</v>
      </c>
      <c r="B4" s="447"/>
      <c r="C4" s="447"/>
      <c r="D4" s="385" t="str">
        <f>Z1_ZP!B48</f>
        <v>Kurs 8.2.</v>
      </c>
      <c r="E4" s="386"/>
      <c r="F4" s="386"/>
      <c r="G4" s="386"/>
      <c r="H4" s="386"/>
      <c r="I4" s="387"/>
      <c r="J4" s="3"/>
      <c r="K4" s="3"/>
      <c r="L4" s="4"/>
      <c r="M4" s="4"/>
      <c r="N4" s="4"/>
      <c r="O4" s="4"/>
      <c r="P4" s="4"/>
      <c r="Q4" s="4"/>
      <c r="R4" s="4"/>
    </row>
    <row r="5" spans="1:19" ht="23.25" thickBot="1" x14ac:dyDescent="0.3">
      <c r="A5" s="448" t="s">
        <v>109</v>
      </c>
      <c r="B5" s="448"/>
      <c r="C5" s="448"/>
      <c r="D5" s="449" t="str">
        <f>Z1_ZP!C48</f>
        <v>Finanse przedsiębiorstw</v>
      </c>
      <c r="E5" s="449"/>
      <c r="F5" s="449"/>
      <c r="G5" s="449"/>
      <c r="H5" s="449"/>
      <c r="I5" s="449"/>
      <c r="J5" s="449"/>
      <c r="K5" s="449"/>
      <c r="L5" s="450" t="s">
        <v>94</v>
      </c>
      <c r="M5" s="450"/>
      <c r="N5" s="16">
        <f>Z1_ZP!D48</f>
        <v>6</v>
      </c>
      <c r="O5" s="450" t="s">
        <v>95</v>
      </c>
      <c r="P5" s="450"/>
      <c r="Q5" s="459" t="str">
        <f>Z1_ZP!F46</f>
        <v>dr D. Majewska-Bielecka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(8)'!G6</f>
        <v>II</v>
      </c>
      <c r="H7" s="138" t="s">
        <v>99</v>
      </c>
      <c r="I7" s="44">
        <f>'M (8)'!I6</f>
        <v>4</v>
      </c>
      <c r="J7" s="293" t="s">
        <v>287</v>
      </c>
      <c r="K7" s="294"/>
      <c r="L7" s="392" t="s">
        <v>100</v>
      </c>
      <c r="M7" s="393"/>
      <c r="N7" s="7" t="s">
        <v>101</v>
      </c>
      <c r="O7" s="459" t="s">
        <v>102</v>
      </c>
      <c r="P7" s="459"/>
      <c r="Q7" s="460" t="s">
        <v>103</v>
      </c>
      <c r="R7" s="460"/>
      <c r="S7" s="17">
        <f>Z1_ZP!G48</f>
        <v>26</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510</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511</v>
      </c>
      <c r="C19" s="320"/>
      <c r="D19" s="320"/>
      <c r="E19" s="320"/>
      <c r="F19" s="320"/>
      <c r="G19" s="320"/>
      <c r="H19" s="320"/>
      <c r="I19" s="320"/>
      <c r="J19" s="320"/>
      <c r="K19" s="320"/>
      <c r="L19" s="320"/>
      <c r="M19" s="321"/>
      <c r="N19" s="353" t="s">
        <v>255</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253</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512</v>
      </c>
      <c r="C24" s="320"/>
      <c r="D24" s="320"/>
      <c r="E24" s="320"/>
      <c r="F24" s="320"/>
      <c r="G24" s="320"/>
      <c r="H24" s="320"/>
      <c r="I24" s="320"/>
      <c r="J24" s="320"/>
      <c r="K24" s="320"/>
      <c r="L24" s="320"/>
      <c r="M24" s="321"/>
      <c r="N24" s="353" t="s">
        <v>249</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255</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513</v>
      </c>
      <c r="C29" s="320"/>
      <c r="D29" s="320"/>
      <c r="E29" s="320"/>
      <c r="F29" s="320"/>
      <c r="G29" s="320"/>
      <c r="H29" s="320"/>
      <c r="I29" s="320"/>
      <c r="J29" s="320"/>
      <c r="K29" s="320"/>
      <c r="L29" s="320"/>
      <c r="M29" s="321"/>
      <c r="N29" s="353" t="s">
        <v>249</v>
      </c>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t="s">
        <v>251</v>
      </c>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514</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268</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270</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t="s">
        <v>277</v>
      </c>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515</v>
      </c>
      <c r="C39" s="320"/>
      <c r="D39" s="320"/>
      <c r="E39" s="320"/>
      <c r="F39" s="320"/>
      <c r="G39" s="320"/>
      <c r="H39" s="320"/>
      <c r="I39" s="320"/>
      <c r="J39" s="320"/>
      <c r="K39" s="320"/>
      <c r="L39" s="320"/>
      <c r="M39" s="321"/>
      <c r="N39" s="353" t="s">
        <v>266</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268</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270</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t="s">
        <v>277</v>
      </c>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516</v>
      </c>
      <c r="C44" s="320"/>
      <c r="D44" s="320"/>
      <c r="E44" s="320"/>
      <c r="F44" s="320"/>
      <c r="G44" s="320"/>
      <c r="H44" s="320"/>
      <c r="I44" s="320"/>
      <c r="J44" s="320"/>
      <c r="K44" s="320"/>
      <c r="L44" s="320"/>
      <c r="M44" s="321"/>
      <c r="N44" s="353" t="s">
        <v>266</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268</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t="s">
        <v>270</v>
      </c>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t="s">
        <v>277</v>
      </c>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517</v>
      </c>
      <c r="C49" s="320"/>
      <c r="D49" s="320"/>
      <c r="E49" s="320"/>
      <c r="F49" s="320"/>
      <c r="G49" s="320"/>
      <c r="H49" s="320"/>
      <c r="I49" s="320"/>
      <c r="J49" s="320"/>
      <c r="K49" s="320"/>
      <c r="L49" s="320"/>
      <c r="M49" s="321"/>
      <c r="N49" s="353" t="s">
        <v>266</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t="s">
        <v>268</v>
      </c>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t="s">
        <v>270</v>
      </c>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t="s">
        <v>277</v>
      </c>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418</v>
      </c>
      <c r="C54" s="398"/>
      <c r="D54" s="398"/>
      <c r="E54" s="398"/>
      <c r="F54" s="398"/>
      <c r="G54" s="398"/>
      <c r="H54" s="398"/>
      <c r="I54" s="398"/>
      <c r="J54" s="398"/>
      <c r="K54" s="398"/>
      <c r="L54" s="398"/>
      <c r="M54" s="399"/>
      <c r="N54" s="362" t="s">
        <v>283</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282</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284</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t="s">
        <v>285</v>
      </c>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425</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283</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284</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t="s">
        <v>285</v>
      </c>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Z1_ZP!G48</f>
        <v>26</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26</v>
      </c>
      <c r="H72" s="335"/>
      <c r="I72" s="336"/>
      <c r="J72" s="377"/>
      <c r="K72" s="341"/>
      <c r="L72" s="316" t="s">
        <v>145</v>
      </c>
      <c r="M72" s="317"/>
      <c r="N72" s="317"/>
      <c r="O72" s="317"/>
      <c r="P72" s="317"/>
      <c r="Q72" s="317"/>
      <c r="R72" s="317"/>
      <c r="S72" s="318"/>
    </row>
    <row r="73" spans="1:19" ht="15" customHeight="1" x14ac:dyDescent="0.25">
      <c r="A73" s="343"/>
      <c r="B73" s="350" t="s">
        <v>121</v>
      </c>
      <c r="C73" s="351"/>
      <c r="D73" s="351"/>
      <c r="E73" s="351"/>
      <c r="F73" s="352"/>
      <c r="G73" s="331">
        <v>12</v>
      </c>
      <c r="H73" s="332"/>
      <c r="I73" s="333"/>
      <c r="J73" s="377"/>
      <c r="K73" s="341"/>
      <c r="L73" s="316" t="s">
        <v>155</v>
      </c>
      <c r="M73" s="317"/>
      <c r="N73" s="317"/>
      <c r="O73" s="317"/>
      <c r="P73" s="317"/>
      <c r="Q73" s="317"/>
      <c r="R73" s="317"/>
      <c r="S73" s="318"/>
    </row>
    <row r="74" spans="1:19" ht="15" customHeight="1" x14ac:dyDescent="0.25">
      <c r="A74" s="343"/>
      <c r="B74" s="350" t="s">
        <v>122</v>
      </c>
      <c r="C74" s="351"/>
      <c r="D74" s="351"/>
      <c r="E74" s="351"/>
      <c r="F74" s="352"/>
      <c r="G74" s="331">
        <v>12</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149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162</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151</v>
      </c>
      <c r="M83" s="317"/>
      <c r="N83" s="317"/>
      <c r="O83" s="317"/>
      <c r="P83" s="317"/>
      <c r="Q83" s="317"/>
      <c r="R83" s="317"/>
      <c r="S83" s="318"/>
    </row>
    <row r="84" spans="1:19" ht="15" customHeight="1" x14ac:dyDescent="0.25">
      <c r="A84" s="343"/>
      <c r="B84" s="309" t="s">
        <v>132</v>
      </c>
      <c r="C84" s="310"/>
      <c r="D84" s="310"/>
      <c r="E84" s="310"/>
      <c r="F84" s="311"/>
      <c r="G84" s="347">
        <f>Z1_ZP!H48</f>
        <v>124</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Z1_ZP!E48</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90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10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42.5" customHeight="1" x14ac:dyDescent="0.25">
      <c r="A98" s="430"/>
      <c r="B98" s="400" t="s">
        <v>666</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741</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5.25" customHeight="1" x14ac:dyDescent="0.25">
      <c r="A102" s="430"/>
      <c r="B102" s="400" t="s">
        <v>667</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ThThbH6IwEVrw5/9ayKt8Sup8IL9pZsv4BoNM6OkQnYxf68hcpySSx2rKAqkDCfsqfNpqzn9zzHJsx42FD80Tg==" saltValue="Jbe0PKY01/Q4sol0kKeDK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14:S33" xr:uid="{00000000-0002-0000-2100-000004000000}">
      <formula1>KEW_Z1</formula1>
    </dataValidation>
    <dataValidation type="list" allowBlank="1" showInputMessage="1" showErrorMessage="1" sqref="N34:S53" xr:uid="{00000000-0002-0000-2100-000005000000}">
      <formula1>KEU_Z1</formula1>
    </dataValidation>
    <dataValidation type="list" allowBlank="1" showInputMessage="1" showErrorMessage="1" sqref="N54:S68" xr:uid="{00000000-0002-0000-2100-000006000000}">
      <formula1>KEK_Z1</formula1>
    </dataValidation>
  </dataValidations>
  <hyperlinks>
    <hyperlink ref="O13" r:id="rId1" xr:uid="{D9CC3080-4A75-4942-B36A-70D122FE758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Z1_ZP!B46</f>
        <v>Moduł Z1/8</v>
      </c>
      <c r="B3" s="384"/>
      <c r="C3" s="384"/>
      <c r="D3" s="388" t="str">
        <f>Z1_ZP!C46</f>
        <v>Finanse i rachunkowość</v>
      </c>
      <c r="E3" s="389"/>
      <c r="F3" s="389"/>
      <c r="G3" s="389"/>
      <c r="H3" s="389"/>
      <c r="I3" s="390"/>
      <c r="J3" s="3"/>
      <c r="K3" s="3"/>
      <c r="L3" s="4"/>
      <c r="M3" s="4"/>
      <c r="N3" s="4"/>
      <c r="O3" s="4"/>
      <c r="P3" s="4"/>
      <c r="Q3" s="4"/>
      <c r="R3" s="4"/>
    </row>
    <row r="4" spans="1:19" ht="18.75" thickBot="1" x14ac:dyDescent="0.3">
      <c r="A4" s="447" t="s">
        <v>108</v>
      </c>
      <c r="B4" s="447"/>
      <c r="C4" s="447"/>
      <c r="D4" s="385" t="str">
        <f>Z1_ZP!B49</f>
        <v>Kurs 8.3.</v>
      </c>
      <c r="E4" s="386"/>
      <c r="F4" s="386"/>
      <c r="G4" s="386"/>
      <c r="H4" s="386"/>
      <c r="I4" s="387"/>
      <c r="J4" s="3"/>
      <c r="K4" s="3"/>
      <c r="L4" s="4"/>
      <c r="M4" s="4"/>
      <c r="N4" s="4"/>
      <c r="O4" s="4"/>
      <c r="P4" s="4"/>
      <c r="Q4" s="4"/>
      <c r="R4" s="4"/>
    </row>
    <row r="5" spans="1:19" ht="23.25" thickBot="1" x14ac:dyDescent="0.3">
      <c r="A5" s="448" t="s">
        <v>109</v>
      </c>
      <c r="B5" s="448"/>
      <c r="C5" s="448"/>
      <c r="D5" s="449" t="str">
        <f>Z1_ZP!C49</f>
        <v xml:space="preserve">Analiza finansowa - warsztaty </v>
      </c>
      <c r="E5" s="449"/>
      <c r="F5" s="449"/>
      <c r="G5" s="449"/>
      <c r="H5" s="449"/>
      <c r="I5" s="449"/>
      <c r="J5" s="449"/>
      <c r="K5" s="449"/>
      <c r="L5" s="450" t="s">
        <v>94</v>
      </c>
      <c r="M5" s="450"/>
      <c r="N5" s="16">
        <f>Z1_ZP!D49</f>
        <v>4</v>
      </c>
      <c r="O5" s="450" t="s">
        <v>95</v>
      </c>
      <c r="P5" s="450"/>
      <c r="Q5" s="459" t="str">
        <f>Z1_ZP!F46</f>
        <v>dr D. Majewska-Bielecka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(8)'!G6</f>
        <v>II</v>
      </c>
      <c r="H7" s="138" t="s">
        <v>99</v>
      </c>
      <c r="I7" s="44">
        <f>'M (8)'!I6</f>
        <v>4</v>
      </c>
      <c r="J7" s="293" t="s">
        <v>287</v>
      </c>
      <c r="K7" s="294"/>
      <c r="L7" s="392" t="s">
        <v>100</v>
      </c>
      <c r="M7" s="393"/>
      <c r="N7" s="7" t="s">
        <v>101</v>
      </c>
      <c r="O7" s="459" t="s">
        <v>102</v>
      </c>
      <c r="P7" s="459"/>
      <c r="Q7" s="460" t="s">
        <v>103</v>
      </c>
      <c r="R7" s="460"/>
      <c r="S7" s="17">
        <f>Z1_ZP!G49</f>
        <v>24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518</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t="s">
        <v>251</v>
      </c>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t="s">
        <v>256</v>
      </c>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519</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467"/>
      <c r="D20" s="467"/>
      <c r="E20" s="467"/>
      <c r="F20" s="467"/>
      <c r="G20" s="467"/>
      <c r="H20" s="467"/>
      <c r="I20" s="467"/>
      <c r="J20" s="467"/>
      <c r="K20" s="467"/>
      <c r="L20" s="467"/>
      <c r="M20" s="324"/>
      <c r="N20" s="356" t="s">
        <v>256</v>
      </c>
      <c r="O20" s="357"/>
      <c r="P20" s="357"/>
      <c r="Q20" s="357"/>
      <c r="R20" s="357"/>
      <c r="S20" s="358"/>
    </row>
    <row r="21" spans="1:19" ht="15" customHeight="1" x14ac:dyDescent="0.25">
      <c r="A21" s="343"/>
      <c r="B21" s="322"/>
      <c r="C21" s="467"/>
      <c r="D21" s="467"/>
      <c r="E21" s="467"/>
      <c r="F21" s="467"/>
      <c r="G21" s="467"/>
      <c r="H21" s="467"/>
      <c r="I21" s="467"/>
      <c r="J21" s="467"/>
      <c r="K21" s="467"/>
      <c r="L21" s="467"/>
      <c r="M21" s="324"/>
      <c r="N21" s="356"/>
      <c r="O21" s="357"/>
      <c r="P21" s="357"/>
      <c r="Q21" s="357"/>
      <c r="R21" s="357"/>
      <c r="S21" s="358"/>
    </row>
    <row r="22" spans="1:19" ht="15" customHeight="1" x14ac:dyDescent="0.25">
      <c r="A22" s="343"/>
      <c r="B22" s="322"/>
      <c r="C22" s="467"/>
      <c r="D22" s="467"/>
      <c r="E22" s="467"/>
      <c r="F22" s="467"/>
      <c r="G22" s="467"/>
      <c r="H22" s="467"/>
      <c r="I22" s="467"/>
      <c r="J22" s="467"/>
      <c r="K22" s="467"/>
      <c r="L22" s="467"/>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742</v>
      </c>
      <c r="C24" s="320"/>
      <c r="D24" s="320"/>
      <c r="E24" s="320"/>
      <c r="F24" s="320"/>
      <c r="G24" s="320"/>
      <c r="H24" s="320"/>
      <c r="I24" s="320"/>
      <c r="J24" s="320"/>
      <c r="K24" s="320"/>
      <c r="L24" s="320"/>
      <c r="M24" s="321"/>
      <c r="N24" s="353" t="s">
        <v>249</v>
      </c>
      <c r="O24" s="354"/>
      <c r="P24" s="354"/>
      <c r="Q24" s="354"/>
      <c r="R24" s="354"/>
      <c r="S24" s="355"/>
    </row>
    <row r="25" spans="1:19" ht="15" customHeight="1" x14ac:dyDescent="0.25">
      <c r="A25" s="343"/>
      <c r="B25" s="322"/>
      <c r="C25" s="467"/>
      <c r="D25" s="467"/>
      <c r="E25" s="467"/>
      <c r="F25" s="467"/>
      <c r="G25" s="467"/>
      <c r="H25" s="467"/>
      <c r="I25" s="467"/>
      <c r="J25" s="467"/>
      <c r="K25" s="467"/>
      <c r="L25" s="467"/>
      <c r="M25" s="324"/>
      <c r="N25" s="356" t="s">
        <v>256</v>
      </c>
      <c r="O25" s="357"/>
      <c r="P25" s="357"/>
      <c r="Q25" s="357"/>
      <c r="R25" s="357"/>
      <c r="S25" s="358"/>
    </row>
    <row r="26" spans="1:19" ht="15" customHeight="1" x14ac:dyDescent="0.25">
      <c r="A26" s="343"/>
      <c r="B26" s="322"/>
      <c r="C26" s="467"/>
      <c r="D26" s="467"/>
      <c r="E26" s="467"/>
      <c r="F26" s="467"/>
      <c r="G26" s="467"/>
      <c r="H26" s="467"/>
      <c r="I26" s="467"/>
      <c r="J26" s="467"/>
      <c r="K26" s="467"/>
      <c r="L26" s="467"/>
      <c r="M26" s="324"/>
      <c r="N26" s="356" t="s">
        <v>257</v>
      </c>
      <c r="O26" s="357"/>
      <c r="P26" s="357"/>
      <c r="Q26" s="357"/>
      <c r="R26" s="357"/>
      <c r="S26" s="358"/>
    </row>
    <row r="27" spans="1:19" ht="15"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520</v>
      </c>
      <c r="C29" s="320"/>
      <c r="D29" s="320"/>
      <c r="E29" s="320"/>
      <c r="F29" s="320"/>
      <c r="G29" s="320"/>
      <c r="H29" s="320"/>
      <c r="I29" s="320"/>
      <c r="J29" s="320"/>
      <c r="K29" s="320"/>
      <c r="L29" s="320"/>
      <c r="M29" s="321"/>
      <c r="N29" s="353" t="s">
        <v>256</v>
      </c>
      <c r="O29" s="354"/>
      <c r="P29" s="354"/>
      <c r="Q29" s="354"/>
      <c r="R29" s="354"/>
      <c r="S29" s="355"/>
    </row>
    <row r="30" spans="1:19" ht="15" customHeight="1" x14ac:dyDescent="0.25">
      <c r="A30" s="343"/>
      <c r="B30" s="322"/>
      <c r="C30" s="467"/>
      <c r="D30" s="467"/>
      <c r="E30" s="467"/>
      <c r="F30" s="467"/>
      <c r="G30" s="467"/>
      <c r="H30" s="467"/>
      <c r="I30" s="467"/>
      <c r="J30" s="467"/>
      <c r="K30" s="467"/>
      <c r="L30" s="467"/>
      <c r="M30" s="324"/>
      <c r="N30" s="356" t="s">
        <v>259</v>
      </c>
      <c r="O30" s="357"/>
      <c r="P30" s="357"/>
      <c r="Q30" s="357"/>
      <c r="R30" s="357"/>
      <c r="S30" s="358"/>
    </row>
    <row r="31" spans="1:19" ht="15" customHeight="1" x14ac:dyDescent="0.25">
      <c r="A31" s="343"/>
      <c r="B31" s="322"/>
      <c r="C31" s="467"/>
      <c r="D31" s="467"/>
      <c r="E31" s="467"/>
      <c r="F31" s="467"/>
      <c r="G31" s="467"/>
      <c r="H31" s="467"/>
      <c r="I31" s="467"/>
      <c r="J31" s="467"/>
      <c r="K31" s="467"/>
      <c r="L31" s="467"/>
      <c r="M31" s="324"/>
      <c r="N31" s="356" t="s">
        <v>260</v>
      </c>
      <c r="O31" s="357"/>
      <c r="P31" s="357"/>
      <c r="Q31" s="357"/>
      <c r="R31" s="357"/>
      <c r="S31" s="358"/>
    </row>
    <row r="32" spans="1:19" ht="15"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521</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467"/>
      <c r="D35" s="467"/>
      <c r="E35" s="467"/>
      <c r="F35" s="467"/>
      <c r="G35" s="467"/>
      <c r="H35" s="467"/>
      <c r="I35" s="467"/>
      <c r="J35" s="467"/>
      <c r="K35" s="467"/>
      <c r="L35" s="467"/>
      <c r="M35" s="324"/>
      <c r="N35" s="356" t="s">
        <v>272</v>
      </c>
      <c r="O35" s="357"/>
      <c r="P35" s="357"/>
      <c r="Q35" s="357"/>
      <c r="R35" s="357"/>
      <c r="S35" s="358"/>
    </row>
    <row r="36" spans="1:19" ht="15" customHeight="1" x14ac:dyDescent="0.25">
      <c r="A36" s="455"/>
      <c r="B36" s="322"/>
      <c r="C36" s="467"/>
      <c r="D36" s="467"/>
      <c r="E36" s="467"/>
      <c r="F36" s="467"/>
      <c r="G36" s="467"/>
      <c r="H36" s="467"/>
      <c r="I36" s="467"/>
      <c r="J36" s="467"/>
      <c r="K36" s="467"/>
      <c r="L36" s="467"/>
      <c r="M36" s="324"/>
      <c r="N36" s="356"/>
      <c r="O36" s="357"/>
      <c r="P36" s="357"/>
      <c r="Q36" s="357"/>
      <c r="R36" s="357"/>
      <c r="S36" s="358"/>
    </row>
    <row r="37" spans="1:19" ht="15" customHeight="1" x14ac:dyDescent="0.25">
      <c r="A37" s="455"/>
      <c r="B37" s="322"/>
      <c r="C37" s="467"/>
      <c r="D37" s="467"/>
      <c r="E37" s="467"/>
      <c r="F37" s="467"/>
      <c r="G37" s="467"/>
      <c r="H37" s="467"/>
      <c r="I37" s="467"/>
      <c r="J37" s="467"/>
      <c r="K37" s="467"/>
      <c r="L37" s="467"/>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522</v>
      </c>
      <c r="C39" s="320"/>
      <c r="D39" s="320"/>
      <c r="E39" s="320"/>
      <c r="F39" s="320"/>
      <c r="G39" s="320"/>
      <c r="H39" s="320"/>
      <c r="I39" s="320"/>
      <c r="J39" s="320"/>
      <c r="K39" s="320"/>
      <c r="L39" s="320"/>
      <c r="M39" s="321"/>
      <c r="N39" s="353" t="s">
        <v>266</v>
      </c>
      <c r="O39" s="354"/>
      <c r="P39" s="354"/>
      <c r="Q39" s="354"/>
      <c r="R39" s="354"/>
      <c r="S39" s="355"/>
    </row>
    <row r="40" spans="1:19" ht="15" customHeight="1" x14ac:dyDescent="0.25">
      <c r="A40" s="455"/>
      <c r="B40" s="322"/>
      <c r="C40" s="467"/>
      <c r="D40" s="467"/>
      <c r="E40" s="467"/>
      <c r="F40" s="467"/>
      <c r="G40" s="467"/>
      <c r="H40" s="467"/>
      <c r="I40" s="467"/>
      <c r="J40" s="467"/>
      <c r="K40" s="467"/>
      <c r="L40" s="467"/>
      <c r="M40" s="324"/>
      <c r="N40" s="356" t="s">
        <v>270</v>
      </c>
      <c r="O40" s="357"/>
      <c r="P40" s="357"/>
      <c r="Q40" s="357"/>
      <c r="R40" s="357"/>
      <c r="S40" s="358"/>
    </row>
    <row r="41" spans="1:19" ht="15" customHeight="1" x14ac:dyDescent="0.25">
      <c r="A41" s="455"/>
      <c r="B41" s="322"/>
      <c r="C41" s="467"/>
      <c r="D41" s="467"/>
      <c r="E41" s="467"/>
      <c r="F41" s="467"/>
      <c r="G41" s="467"/>
      <c r="H41" s="467"/>
      <c r="I41" s="467"/>
      <c r="J41" s="467"/>
      <c r="K41" s="467"/>
      <c r="L41" s="467"/>
      <c r="M41" s="324"/>
      <c r="N41" s="356" t="s">
        <v>272</v>
      </c>
      <c r="O41" s="357"/>
      <c r="P41" s="357"/>
      <c r="Q41" s="357"/>
      <c r="R41" s="357"/>
      <c r="S41" s="358"/>
    </row>
    <row r="42" spans="1:19" ht="15" customHeight="1" x14ac:dyDescent="0.25">
      <c r="A42" s="455"/>
      <c r="B42" s="322"/>
      <c r="C42" s="467"/>
      <c r="D42" s="467"/>
      <c r="E42" s="467"/>
      <c r="F42" s="467"/>
      <c r="G42" s="467"/>
      <c r="H42" s="467"/>
      <c r="I42" s="467"/>
      <c r="J42" s="467"/>
      <c r="K42" s="467"/>
      <c r="L42" s="467"/>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523</v>
      </c>
      <c r="C44" s="320"/>
      <c r="D44" s="320"/>
      <c r="E44" s="320"/>
      <c r="F44" s="320"/>
      <c r="G44" s="320"/>
      <c r="H44" s="320"/>
      <c r="I44" s="320"/>
      <c r="J44" s="320"/>
      <c r="K44" s="320"/>
      <c r="L44" s="320"/>
      <c r="M44" s="321"/>
      <c r="N44" s="353" t="s">
        <v>267</v>
      </c>
      <c r="O44" s="354"/>
      <c r="P44" s="354"/>
      <c r="Q44" s="354"/>
      <c r="R44" s="354"/>
      <c r="S44" s="355"/>
    </row>
    <row r="45" spans="1:19" ht="15" customHeight="1" x14ac:dyDescent="0.25">
      <c r="A45" s="455"/>
      <c r="B45" s="322"/>
      <c r="C45" s="467"/>
      <c r="D45" s="467"/>
      <c r="E45" s="467"/>
      <c r="F45" s="467"/>
      <c r="G45" s="467"/>
      <c r="H45" s="467"/>
      <c r="I45" s="467"/>
      <c r="J45" s="467"/>
      <c r="K45" s="467"/>
      <c r="L45" s="467"/>
      <c r="M45" s="324"/>
      <c r="N45" s="356" t="s">
        <v>268</v>
      </c>
      <c r="O45" s="357"/>
      <c r="P45" s="357"/>
      <c r="Q45" s="357"/>
      <c r="R45" s="357"/>
      <c r="S45" s="358"/>
    </row>
    <row r="46" spans="1:19" ht="15" customHeight="1" x14ac:dyDescent="0.25">
      <c r="A46" s="455"/>
      <c r="B46" s="322"/>
      <c r="C46" s="467"/>
      <c r="D46" s="467"/>
      <c r="E46" s="467"/>
      <c r="F46" s="467"/>
      <c r="G46" s="467"/>
      <c r="H46" s="467"/>
      <c r="I46" s="467"/>
      <c r="J46" s="467"/>
      <c r="K46" s="467"/>
      <c r="L46" s="467"/>
      <c r="M46" s="324"/>
      <c r="N46" s="356" t="s">
        <v>270</v>
      </c>
      <c r="O46" s="357"/>
      <c r="P46" s="357"/>
      <c r="Q46" s="357"/>
      <c r="R46" s="357"/>
      <c r="S46" s="358"/>
    </row>
    <row r="47" spans="1:19" ht="15" customHeight="1" x14ac:dyDescent="0.25">
      <c r="A47" s="455"/>
      <c r="B47" s="322"/>
      <c r="C47" s="467"/>
      <c r="D47" s="467"/>
      <c r="E47" s="467"/>
      <c r="F47" s="467"/>
      <c r="G47" s="467"/>
      <c r="H47" s="467"/>
      <c r="I47" s="467"/>
      <c r="J47" s="467"/>
      <c r="K47" s="467"/>
      <c r="L47" s="467"/>
      <c r="M47" s="324"/>
      <c r="N47" s="356" t="s">
        <v>273</v>
      </c>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524</v>
      </c>
      <c r="C49" s="320"/>
      <c r="D49" s="320"/>
      <c r="E49" s="320"/>
      <c r="F49" s="320"/>
      <c r="G49" s="320"/>
      <c r="H49" s="320"/>
      <c r="I49" s="320"/>
      <c r="J49" s="320"/>
      <c r="K49" s="320"/>
      <c r="L49" s="320"/>
      <c r="M49" s="321"/>
      <c r="N49" s="353" t="s">
        <v>267</v>
      </c>
      <c r="O49" s="354"/>
      <c r="P49" s="354"/>
      <c r="Q49" s="354"/>
      <c r="R49" s="354"/>
      <c r="S49" s="355"/>
    </row>
    <row r="50" spans="1:19" ht="15" customHeight="1" x14ac:dyDescent="0.25">
      <c r="A50" s="455"/>
      <c r="B50" s="322"/>
      <c r="C50" s="467"/>
      <c r="D50" s="467"/>
      <c r="E50" s="467"/>
      <c r="F50" s="467"/>
      <c r="G50" s="467"/>
      <c r="H50" s="467"/>
      <c r="I50" s="467"/>
      <c r="J50" s="467"/>
      <c r="K50" s="467"/>
      <c r="L50" s="467"/>
      <c r="M50" s="324"/>
      <c r="N50" s="356" t="s">
        <v>268</v>
      </c>
      <c r="O50" s="357"/>
      <c r="P50" s="357"/>
      <c r="Q50" s="357"/>
      <c r="R50" s="357"/>
      <c r="S50" s="358"/>
    </row>
    <row r="51" spans="1:19" ht="15" customHeight="1" x14ac:dyDescent="0.25">
      <c r="A51" s="455"/>
      <c r="B51" s="322"/>
      <c r="C51" s="467"/>
      <c r="D51" s="467"/>
      <c r="E51" s="467"/>
      <c r="F51" s="467"/>
      <c r="G51" s="467"/>
      <c r="H51" s="467"/>
      <c r="I51" s="467"/>
      <c r="J51" s="467"/>
      <c r="K51" s="467"/>
      <c r="L51" s="467"/>
      <c r="M51" s="324"/>
      <c r="N51" s="356" t="s">
        <v>270</v>
      </c>
      <c r="O51" s="357"/>
      <c r="P51" s="357"/>
      <c r="Q51" s="357"/>
      <c r="R51" s="357"/>
      <c r="S51" s="358"/>
    </row>
    <row r="52" spans="1:19" ht="15" customHeight="1" x14ac:dyDescent="0.25">
      <c r="A52" s="455"/>
      <c r="B52" s="322"/>
      <c r="C52" s="467"/>
      <c r="D52" s="467"/>
      <c r="E52" s="467"/>
      <c r="F52" s="467"/>
      <c r="G52" s="467"/>
      <c r="H52" s="467"/>
      <c r="I52" s="467"/>
      <c r="J52" s="467"/>
      <c r="K52" s="467"/>
      <c r="L52" s="467"/>
      <c r="M52" s="324"/>
      <c r="N52" s="356" t="s">
        <v>273</v>
      </c>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525</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526</v>
      </c>
      <c r="C59" s="320"/>
      <c r="D59" s="320"/>
      <c r="E59" s="320"/>
      <c r="F59" s="320"/>
      <c r="G59" s="320"/>
      <c r="H59" s="320"/>
      <c r="I59" s="320"/>
      <c r="J59" s="320"/>
      <c r="K59" s="320"/>
      <c r="L59" s="320"/>
      <c r="M59" s="321"/>
      <c r="N59" s="353" t="s">
        <v>280</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281</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527</v>
      </c>
      <c r="C64" s="320"/>
      <c r="D64" s="320"/>
      <c r="E64" s="320"/>
      <c r="F64" s="320"/>
      <c r="G64" s="320"/>
      <c r="H64" s="320"/>
      <c r="I64" s="320"/>
      <c r="J64" s="320"/>
      <c r="K64" s="320"/>
      <c r="L64" s="320"/>
      <c r="M64" s="321"/>
      <c r="N64" s="353" t="s">
        <v>283</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284</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Z1_ZP!G49</f>
        <v>24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24</v>
      </c>
      <c r="H72" s="335"/>
      <c r="I72" s="336"/>
      <c r="J72" s="377"/>
      <c r="K72" s="341"/>
      <c r="L72" s="491" t="s">
        <v>121</v>
      </c>
      <c r="M72" s="492"/>
      <c r="N72" s="492"/>
      <c r="O72" s="492"/>
      <c r="P72" s="492"/>
      <c r="Q72" s="492"/>
      <c r="R72" s="492"/>
      <c r="S72" s="493"/>
    </row>
    <row r="73" spans="1:19" ht="15" customHeight="1" x14ac:dyDescent="0.25">
      <c r="A73" s="343"/>
      <c r="B73" s="350" t="s">
        <v>121</v>
      </c>
      <c r="C73" s="351"/>
      <c r="D73" s="351"/>
      <c r="E73" s="351"/>
      <c r="F73" s="352"/>
      <c r="G73" s="331">
        <v>10</v>
      </c>
      <c r="H73" s="332"/>
      <c r="I73" s="333"/>
      <c r="J73" s="377"/>
      <c r="K73" s="341"/>
      <c r="L73" s="491" t="s">
        <v>145</v>
      </c>
      <c r="M73" s="492"/>
      <c r="N73" s="492"/>
      <c r="O73" s="492"/>
      <c r="P73" s="492"/>
      <c r="Q73" s="492"/>
      <c r="R73" s="492"/>
      <c r="S73" s="493"/>
    </row>
    <row r="74" spans="1:19" ht="15" customHeight="1" x14ac:dyDescent="0.25">
      <c r="A74" s="343"/>
      <c r="B74" s="350" t="s">
        <v>122</v>
      </c>
      <c r="C74" s="351"/>
      <c r="D74" s="351"/>
      <c r="E74" s="351"/>
      <c r="F74" s="352"/>
      <c r="G74" s="331">
        <v>12</v>
      </c>
      <c r="H74" s="332"/>
      <c r="I74" s="333"/>
      <c r="J74" s="377"/>
      <c r="K74" s="341"/>
      <c r="L74" s="491" t="s">
        <v>155</v>
      </c>
      <c r="M74" s="492"/>
      <c r="N74" s="492"/>
      <c r="O74" s="492"/>
      <c r="P74" s="492"/>
      <c r="Q74" s="492"/>
      <c r="R74" s="492"/>
      <c r="S74" s="493"/>
    </row>
    <row r="75" spans="1:19" ht="15" customHeight="1" x14ac:dyDescent="0.25">
      <c r="A75" s="343"/>
      <c r="B75" s="350" t="s">
        <v>123</v>
      </c>
      <c r="C75" s="351"/>
      <c r="D75" s="351"/>
      <c r="E75" s="351"/>
      <c r="F75" s="352"/>
      <c r="G75" s="331"/>
      <c r="H75" s="332"/>
      <c r="I75" s="333"/>
      <c r="J75" s="377"/>
      <c r="K75" s="341"/>
      <c r="L75" s="491" t="s">
        <v>171</v>
      </c>
      <c r="M75" s="492"/>
      <c r="N75" s="492"/>
      <c r="O75" s="492"/>
      <c r="P75" s="492"/>
      <c r="Q75" s="492"/>
      <c r="R75" s="492"/>
      <c r="S75" s="493"/>
    </row>
    <row r="76" spans="1:19" ht="15" customHeight="1" x14ac:dyDescent="0.25">
      <c r="A76" s="343"/>
      <c r="B76" s="350" t="s">
        <v>124</v>
      </c>
      <c r="C76" s="351"/>
      <c r="D76" s="351"/>
      <c r="E76" s="351"/>
      <c r="F76" s="352"/>
      <c r="G76" s="331"/>
      <c r="H76" s="332"/>
      <c r="I76" s="333"/>
      <c r="J76" s="377"/>
      <c r="K76" s="341"/>
      <c r="L76" s="491" t="s">
        <v>159</v>
      </c>
      <c r="M76" s="492"/>
      <c r="N76" s="492"/>
      <c r="O76" s="492"/>
      <c r="P76" s="492"/>
      <c r="Q76" s="492"/>
      <c r="R76" s="492"/>
      <c r="S76" s="493"/>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491" t="s">
        <v>144</v>
      </c>
      <c r="M81" s="492"/>
      <c r="N81" s="492"/>
      <c r="O81" s="492"/>
      <c r="P81" s="492"/>
      <c r="Q81" s="492"/>
      <c r="R81" s="492"/>
      <c r="S81" s="493"/>
    </row>
    <row r="82" spans="1:19" ht="15" customHeight="1" x14ac:dyDescent="0.25">
      <c r="A82" s="343"/>
      <c r="B82" s="350" t="s">
        <v>130</v>
      </c>
      <c r="C82" s="351"/>
      <c r="D82" s="351"/>
      <c r="E82" s="351"/>
      <c r="F82" s="352"/>
      <c r="G82" s="331">
        <v>2</v>
      </c>
      <c r="H82" s="332"/>
      <c r="I82" s="333"/>
      <c r="J82" s="377"/>
      <c r="K82" s="341"/>
      <c r="L82" s="491" t="s">
        <v>148</v>
      </c>
      <c r="M82" s="492"/>
      <c r="N82" s="492"/>
      <c r="O82" s="492"/>
      <c r="P82" s="492"/>
      <c r="Q82" s="492"/>
      <c r="R82" s="492"/>
      <c r="S82" s="493"/>
    </row>
    <row r="83" spans="1:19" ht="15" customHeight="1" x14ac:dyDescent="0.25">
      <c r="A83" s="343"/>
      <c r="B83" s="350" t="s">
        <v>131</v>
      </c>
      <c r="C83" s="351"/>
      <c r="D83" s="351"/>
      <c r="E83" s="351"/>
      <c r="F83" s="352"/>
      <c r="G83" s="331"/>
      <c r="H83" s="332"/>
      <c r="I83" s="333"/>
      <c r="J83" s="377"/>
      <c r="K83" s="341"/>
      <c r="L83" s="491" t="s">
        <v>151</v>
      </c>
      <c r="M83" s="492"/>
      <c r="N83" s="492"/>
      <c r="O83" s="492"/>
      <c r="P83" s="492"/>
      <c r="Q83" s="492"/>
      <c r="R83" s="492"/>
      <c r="S83" s="493"/>
    </row>
    <row r="84" spans="1:19" ht="15" customHeight="1" x14ac:dyDescent="0.25">
      <c r="A84" s="343"/>
      <c r="B84" s="309" t="s">
        <v>132</v>
      </c>
      <c r="C84" s="310"/>
      <c r="D84" s="310"/>
      <c r="E84" s="310"/>
      <c r="F84" s="311"/>
      <c r="G84" s="347">
        <f>Z1_ZP!H49</f>
        <v>76</v>
      </c>
      <c r="H84" s="348"/>
      <c r="I84" s="349"/>
      <c r="J84" s="377"/>
      <c r="K84" s="341"/>
      <c r="L84" s="491" t="s">
        <v>171</v>
      </c>
      <c r="M84" s="492"/>
      <c r="N84" s="492"/>
      <c r="O84" s="492"/>
      <c r="P84" s="492"/>
      <c r="Q84" s="492"/>
      <c r="R84" s="492"/>
      <c r="S84" s="493"/>
    </row>
    <row r="85" spans="1:19" ht="15" customHeight="1" x14ac:dyDescent="0.25">
      <c r="A85" s="343"/>
      <c r="B85" s="344" t="s">
        <v>202</v>
      </c>
      <c r="C85" s="345"/>
      <c r="D85" s="345"/>
      <c r="E85" s="345"/>
      <c r="F85" s="346"/>
      <c r="G85" s="334">
        <f>SUM(G84,G71)</f>
        <v>100</v>
      </c>
      <c r="H85" s="335"/>
      <c r="I85" s="336"/>
      <c r="J85" s="429"/>
      <c r="K85" s="342"/>
      <c r="L85" s="491" t="s">
        <v>165</v>
      </c>
      <c r="M85" s="492"/>
      <c r="N85" s="492"/>
      <c r="O85" s="492"/>
      <c r="P85" s="492"/>
      <c r="Q85" s="492"/>
      <c r="R85" s="492"/>
      <c r="S85" s="493"/>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Z1_ZP!E49</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156</v>
      </c>
      <c r="C90" s="418"/>
      <c r="D90" s="418"/>
      <c r="E90" s="419"/>
      <c r="F90" s="420">
        <v>40</v>
      </c>
      <c r="G90" s="421"/>
      <c r="H90" s="421"/>
      <c r="I90" s="422"/>
      <c r="J90" s="441"/>
      <c r="K90" s="445"/>
      <c r="L90" s="328" t="s">
        <v>290</v>
      </c>
      <c r="M90" s="329"/>
      <c r="N90" s="329"/>
      <c r="O90" s="329"/>
      <c r="P90" s="329"/>
      <c r="Q90" s="329"/>
      <c r="R90" s="329"/>
      <c r="S90" s="330"/>
    </row>
    <row r="91" spans="1:19" ht="15" customHeight="1" x14ac:dyDescent="0.25">
      <c r="A91" s="437"/>
      <c r="B91" s="417" t="s">
        <v>159</v>
      </c>
      <c r="C91" s="418"/>
      <c r="D91" s="418"/>
      <c r="E91" s="419"/>
      <c r="F91" s="420">
        <v>60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231.75" customHeight="1" x14ac:dyDescent="0.25">
      <c r="A98" s="430"/>
      <c r="B98" s="400" t="s">
        <v>412</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93" customHeight="1" x14ac:dyDescent="0.25">
      <c r="A100" s="430"/>
      <c r="B100" s="400" t="s">
        <v>389</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90" customHeight="1" x14ac:dyDescent="0.25">
      <c r="A102" s="430"/>
      <c r="B102" s="400" t="s">
        <v>390</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anixZ6Ixbafk1YCjNjO0JVfeI0UmZ8bjIwcZ+V+HZej73hDmmSQjdpnZuU8QqQSoE5MRPl19HIDamLGhuxYMJQ==" saltValue="wig5WTLzd5OP4BFis/UIQ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200-000000000000}">
      <formula1>KEK_Z1</formula1>
    </dataValidation>
    <dataValidation type="list" allowBlank="1" showInputMessage="1" showErrorMessage="1" sqref="N34:S53" xr:uid="{00000000-0002-0000-2200-000001000000}">
      <formula1>KEU_Z1</formula1>
    </dataValidation>
    <dataValidation type="list" allowBlank="1" showInputMessage="1" showErrorMessage="1" sqref="N14:S33" xr:uid="{00000000-0002-0000-2200-000002000000}">
      <formula1>KEW_Z1</formula1>
    </dataValidation>
    <dataValidation type="list" allowBlank="1" showInputMessage="1" showErrorMessage="1" sqref="L81:L85" xr:uid="{00000000-0002-0000-2200-000003000000}">
      <formula1>PRAC_STUD</formula1>
    </dataValidation>
    <dataValidation type="list" allowBlank="1" showInputMessage="1" showErrorMessage="1" sqref="L72:L79" xr:uid="{00000000-0002-0000-2200-000004000000}">
      <formula1>METODY</formula1>
    </dataValidation>
    <dataValidation type="list" allowBlank="1" showInputMessage="1" showErrorMessage="1" sqref="L7" xr:uid="{00000000-0002-0000-2200-000005000000}">
      <formula1>STATUS</formula1>
    </dataValidation>
    <dataValidation type="list" allowBlank="1" showInputMessage="1" showErrorMessage="1" sqref="B90:E94" xr:uid="{00000000-0002-0000-2200-000006000000}">
      <formula1>ZAL</formula1>
    </dataValidation>
  </dataValidations>
  <hyperlinks>
    <hyperlink ref="O13" r:id="rId1" xr:uid="{659619D8-F482-4E3E-BF2E-C1CE694393F2}"/>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Z1_ZP!B46</f>
        <v>Moduł Z1/8</v>
      </c>
      <c r="B3" s="384"/>
      <c r="C3" s="384"/>
      <c r="D3" s="388" t="str">
        <f>Z1_ZP!C46</f>
        <v>Finanse i rachunkowość</v>
      </c>
      <c r="E3" s="389"/>
      <c r="F3" s="389"/>
      <c r="G3" s="389"/>
      <c r="H3" s="389"/>
      <c r="I3" s="390"/>
      <c r="J3" s="3"/>
      <c r="K3" s="3"/>
      <c r="L3" s="4"/>
      <c r="M3" s="4"/>
      <c r="N3" s="4"/>
      <c r="O3" s="4"/>
      <c r="P3" s="4"/>
      <c r="Q3" s="4"/>
      <c r="R3" s="4"/>
    </row>
    <row r="4" spans="1:19" ht="18.75" thickBot="1" x14ac:dyDescent="0.3">
      <c r="A4" s="447" t="s">
        <v>108</v>
      </c>
      <c r="B4" s="447"/>
      <c r="C4" s="447"/>
      <c r="D4" s="385" t="str">
        <f>Z1_ZP!B50</f>
        <v>Kurs 8.4.</v>
      </c>
      <c r="E4" s="386"/>
      <c r="F4" s="386"/>
      <c r="G4" s="386"/>
      <c r="H4" s="386"/>
      <c r="I4" s="387"/>
      <c r="J4" s="3"/>
      <c r="K4" s="3"/>
      <c r="L4" s="4"/>
      <c r="M4" s="4"/>
      <c r="N4" s="4"/>
      <c r="O4" s="4"/>
      <c r="P4" s="4"/>
      <c r="Q4" s="4"/>
      <c r="R4" s="4"/>
    </row>
    <row r="5" spans="1:19" ht="23.25" thickBot="1" x14ac:dyDescent="0.3">
      <c r="A5" s="448" t="s">
        <v>109</v>
      </c>
      <c r="B5" s="448"/>
      <c r="C5" s="448"/>
      <c r="D5" s="449" t="str">
        <f>Z1_ZP!C50</f>
        <v>Strategie podatkowe</v>
      </c>
      <c r="E5" s="449"/>
      <c r="F5" s="449"/>
      <c r="G5" s="449"/>
      <c r="H5" s="449"/>
      <c r="I5" s="449"/>
      <c r="J5" s="449"/>
      <c r="K5" s="449"/>
      <c r="L5" s="450" t="s">
        <v>94</v>
      </c>
      <c r="M5" s="450"/>
      <c r="N5" s="16">
        <f>Z1_ZP!D50</f>
        <v>2</v>
      </c>
      <c r="O5" s="450" t="s">
        <v>95</v>
      </c>
      <c r="P5" s="450"/>
      <c r="Q5" s="459" t="str">
        <f>Z1_ZP!F46</f>
        <v>dr D. Majewska-Bielecka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(8)'!G6</f>
        <v>II</v>
      </c>
      <c r="H7" s="138" t="s">
        <v>99</v>
      </c>
      <c r="I7" s="44">
        <f>'M (8)'!I6</f>
        <v>4</v>
      </c>
      <c r="J7" s="293" t="s">
        <v>287</v>
      </c>
      <c r="K7" s="294"/>
      <c r="L7" s="392" t="s">
        <v>100</v>
      </c>
      <c r="M7" s="393"/>
      <c r="N7" s="7" t="s">
        <v>101</v>
      </c>
      <c r="O7" s="459" t="s">
        <v>102</v>
      </c>
      <c r="P7" s="459"/>
      <c r="Q7" s="460" t="s">
        <v>103</v>
      </c>
      <c r="R7" s="460"/>
      <c r="S7" s="17">
        <f>Z1_ZP!G50</f>
        <v>14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528</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258</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743</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250</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t="s">
        <v>258</v>
      </c>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497" t="s">
        <v>529</v>
      </c>
      <c r="C34" s="498"/>
      <c r="D34" s="498"/>
      <c r="E34" s="498"/>
      <c r="F34" s="498"/>
      <c r="G34" s="498"/>
      <c r="H34" s="498"/>
      <c r="I34" s="498"/>
      <c r="J34" s="498"/>
      <c r="K34" s="498"/>
      <c r="L34" s="498"/>
      <c r="M34" s="499"/>
      <c r="N34" s="362" t="s">
        <v>266</v>
      </c>
      <c r="O34" s="363"/>
      <c r="P34" s="363"/>
      <c r="Q34" s="363"/>
      <c r="R34" s="363"/>
      <c r="S34" s="364"/>
    </row>
    <row r="35" spans="1:19" ht="15" customHeight="1" x14ac:dyDescent="0.25">
      <c r="A35" s="455"/>
      <c r="B35" s="500"/>
      <c r="C35" s="501"/>
      <c r="D35" s="501"/>
      <c r="E35" s="501"/>
      <c r="F35" s="501"/>
      <c r="G35" s="501"/>
      <c r="H35" s="501"/>
      <c r="I35" s="501"/>
      <c r="J35" s="501"/>
      <c r="K35" s="501"/>
      <c r="L35" s="501"/>
      <c r="M35" s="502"/>
      <c r="N35" s="356" t="s">
        <v>267</v>
      </c>
      <c r="O35" s="357"/>
      <c r="P35" s="357"/>
      <c r="Q35" s="357"/>
      <c r="R35" s="357"/>
      <c r="S35" s="358"/>
    </row>
    <row r="36" spans="1:19" ht="15" customHeight="1" x14ac:dyDescent="0.25">
      <c r="A36" s="455"/>
      <c r="B36" s="500"/>
      <c r="C36" s="501"/>
      <c r="D36" s="501"/>
      <c r="E36" s="501"/>
      <c r="F36" s="501"/>
      <c r="G36" s="501"/>
      <c r="H36" s="501"/>
      <c r="I36" s="501"/>
      <c r="J36" s="501"/>
      <c r="K36" s="501"/>
      <c r="L36" s="501"/>
      <c r="M36" s="502"/>
      <c r="N36" s="356" t="s">
        <v>268</v>
      </c>
      <c r="O36" s="357"/>
      <c r="P36" s="357"/>
      <c r="Q36" s="357"/>
      <c r="R36" s="357"/>
      <c r="S36" s="358"/>
    </row>
    <row r="37" spans="1:19" ht="15" customHeight="1" x14ac:dyDescent="0.25">
      <c r="A37" s="455"/>
      <c r="B37" s="500"/>
      <c r="C37" s="501"/>
      <c r="D37" s="501"/>
      <c r="E37" s="501"/>
      <c r="F37" s="501"/>
      <c r="G37" s="501"/>
      <c r="H37" s="501"/>
      <c r="I37" s="501"/>
      <c r="J37" s="501"/>
      <c r="K37" s="501"/>
      <c r="L37" s="501"/>
      <c r="M37" s="502"/>
      <c r="N37" s="356" t="s">
        <v>272</v>
      </c>
      <c r="O37" s="357"/>
      <c r="P37" s="357"/>
      <c r="Q37" s="357"/>
      <c r="R37" s="357"/>
      <c r="S37" s="358"/>
    </row>
    <row r="38" spans="1:19" ht="15" customHeight="1" x14ac:dyDescent="0.25">
      <c r="A38" s="455"/>
      <c r="B38" s="500"/>
      <c r="C38" s="501"/>
      <c r="D38" s="501"/>
      <c r="E38" s="501"/>
      <c r="F38" s="501"/>
      <c r="G38" s="501"/>
      <c r="H38" s="501"/>
      <c r="I38" s="501"/>
      <c r="J38" s="501"/>
      <c r="K38" s="501"/>
      <c r="L38" s="501"/>
      <c r="M38" s="502"/>
      <c r="N38" s="365"/>
      <c r="O38" s="366"/>
      <c r="P38" s="366"/>
      <c r="Q38" s="366"/>
      <c r="R38" s="366"/>
      <c r="S38" s="367"/>
    </row>
    <row r="39" spans="1:19" ht="15" customHeight="1" x14ac:dyDescent="0.25">
      <c r="A39" s="455"/>
      <c r="B39" s="500" t="s">
        <v>744</v>
      </c>
      <c r="C39" s="501"/>
      <c r="D39" s="501"/>
      <c r="E39" s="501"/>
      <c r="F39" s="501"/>
      <c r="G39" s="501"/>
      <c r="H39" s="501"/>
      <c r="I39" s="501"/>
      <c r="J39" s="501"/>
      <c r="K39" s="501"/>
      <c r="L39" s="501"/>
      <c r="M39" s="502"/>
      <c r="N39" s="353" t="s">
        <v>266</v>
      </c>
      <c r="O39" s="354"/>
      <c r="P39" s="354"/>
      <c r="Q39" s="354"/>
      <c r="R39" s="354"/>
      <c r="S39" s="355"/>
    </row>
    <row r="40" spans="1:19" ht="15" customHeight="1" x14ac:dyDescent="0.25">
      <c r="A40" s="455"/>
      <c r="B40" s="500"/>
      <c r="C40" s="501"/>
      <c r="D40" s="501"/>
      <c r="E40" s="501"/>
      <c r="F40" s="501"/>
      <c r="G40" s="501"/>
      <c r="H40" s="501"/>
      <c r="I40" s="501"/>
      <c r="J40" s="501"/>
      <c r="K40" s="501"/>
      <c r="L40" s="501"/>
      <c r="M40" s="502"/>
      <c r="N40" s="356" t="s">
        <v>267</v>
      </c>
      <c r="O40" s="357"/>
      <c r="P40" s="357"/>
      <c r="Q40" s="357"/>
      <c r="R40" s="357"/>
      <c r="S40" s="358"/>
    </row>
    <row r="41" spans="1:19" ht="15" customHeight="1" x14ac:dyDescent="0.25">
      <c r="A41" s="455"/>
      <c r="B41" s="500"/>
      <c r="C41" s="501"/>
      <c r="D41" s="501"/>
      <c r="E41" s="501"/>
      <c r="F41" s="501"/>
      <c r="G41" s="501"/>
      <c r="H41" s="501"/>
      <c r="I41" s="501"/>
      <c r="J41" s="501"/>
      <c r="K41" s="501"/>
      <c r="L41" s="501"/>
      <c r="M41" s="502"/>
      <c r="N41" s="356" t="s">
        <v>270</v>
      </c>
      <c r="O41" s="357"/>
      <c r="P41" s="357"/>
      <c r="Q41" s="357"/>
      <c r="R41" s="357"/>
      <c r="S41" s="358"/>
    </row>
    <row r="42" spans="1:19" ht="15" customHeight="1" x14ac:dyDescent="0.25">
      <c r="A42" s="455"/>
      <c r="B42" s="500"/>
      <c r="C42" s="501"/>
      <c r="D42" s="501"/>
      <c r="E42" s="501"/>
      <c r="F42" s="501"/>
      <c r="G42" s="501"/>
      <c r="H42" s="501"/>
      <c r="I42" s="501"/>
      <c r="J42" s="501"/>
      <c r="K42" s="501"/>
      <c r="L42" s="501"/>
      <c r="M42" s="502"/>
      <c r="N42" s="356" t="s">
        <v>272</v>
      </c>
      <c r="O42" s="357"/>
      <c r="P42" s="357"/>
      <c r="Q42" s="357"/>
      <c r="R42" s="357"/>
      <c r="S42" s="358"/>
    </row>
    <row r="43" spans="1:19" ht="15" customHeight="1" thickBot="1" x14ac:dyDescent="0.3">
      <c r="A43" s="455"/>
      <c r="B43" s="500"/>
      <c r="C43" s="501"/>
      <c r="D43" s="501"/>
      <c r="E43" s="501"/>
      <c r="F43" s="501"/>
      <c r="G43" s="501"/>
      <c r="H43" s="501"/>
      <c r="I43" s="501"/>
      <c r="J43" s="501"/>
      <c r="K43" s="501"/>
      <c r="L43" s="501"/>
      <c r="M43" s="502"/>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t="s">
        <v>530</v>
      </c>
      <c r="C54" s="398"/>
      <c r="D54" s="398"/>
      <c r="E54" s="398"/>
      <c r="F54" s="398"/>
      <c r="G54" s="398"/>
      <c r="H54" s="398"/>
      <c r="I54" s="398"/>
      <c r="J54" s="398"/>
      <c r="K54" s="398"/>
      <c r="L54" s="398"/>
      <c r="M54" s="399"/>
      <c r="N54" s="362" t="s">
        <v>282</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286</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531</v>
      </c>
      <c r="C59" s="320"/>
      <c r="D59" s="320"/>
      <c r="E59" s="320"/>
      <c r="F59" s="320"/>
      <c r="G59" s="320"/>
      <c r="H59" s="320"/>
      <c r="I59" s="320"/>
      <c r="J59" s="320"/>
      <c r="K59" s="320"/>
      <c r="L59" s="320"/>
      <c r="M59" s="321"/>
      <c r="N59" s="353" t="s">
        <v>282</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283</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286</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532</v>
      </c>
      <c r="C64" s="320"/>
      <c r="D64" s="320"/>
      <c r="E64" s="320"/>
      <c r="F64" s="320"/>
      <c r="G64" s="320"/>
      <c r="H64" s="320"/>
      <c r="I64" s="320"/>
      <c r="J64" s="320"/>
      <c r="K64" s="320"/>
      <c r="L64" s="320"/>
      <c r="M64" s="321"/>
      <c r="N64" s="353" t="s">
        <v>281</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286</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Z1_ZP!G50</f>
        <v>14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14</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12</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155</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Z1_ZP!H50</f>
        <v>36</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Z1_ZP!E50</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156</v>
      </c>
      <c r="C90" s="418"/>
      <c r="D90" s="418"/>
      <c r="E90" s="419"/>
      <c r="F90" s="420">
        <v>90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10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15.5" customHeight="1" x14ac:dyDescent="0.25">
      <c r="A98" s="430"/>
      <c r="B98" s="400" t="s">
        <v>388</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4.5" customHeight="1" x14ac:dyDescent="0.25">
      <c r="A100" s="430"/>
      <c r="B100" s="494" t="s">
        <v>668</v>
      </c>
      <c r="C100" s="495"/>
      <c r="D100" s="495"/>
      <c r="E100" s="495"/>
      <c r="F100" s="495"/>
      <c r="G100" s="495"/>
      <c r="H100" s="495"/>
      <c r="I100" s="495"/>
      <c r="J100" s="495"/>
      <c r="K100" s="495"/>
      <c r="L100" s="495"/>
      <c r="M100" s="495"/>
      <c r="N100" s="495"/>
      <c r="O100" s="495"/>
      <c r="P100" s="495"/>
      <c r="Q100" s="495"/>
      <c r="R100" s="495"/>
      <c r="S100" s="496"/>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0.1" customHeight="1" x14ac:dyDescent="0.25">
      <c r="A102" s="430"/>
      <c r="B102" s="400" t="s">
        <v>669</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3WkP7spyM/IIVm2pj6YkFJPQGpBi3PjMHNKVyYCYtNIeyzUvNZuLPttf+ezhhBpF1kHjAiGuUqNZInSlPSVcZQ==" saltValue="7pUkm8RmMiW9aiqYhwOi6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14:S33" xr:uid="{00000000-0002-0000-2300-000004000000}">
      <formula1>KEW_Z1</formula1>
    </dataValidation>
    <dataValidation type="list" allowBlank="1" showInputMessage="1" showErrorMessage="1" sqref="N34:S53" xr:uid="{00000000-0002-0000-2300-000005000000}">
      <formula1>KEU_Z1</formula1>
    </dataValidation>
    <dataValidation type="list" allowBlank="1" showInputMessage="1" showErrorMessage="1" sqref="N54:S68" xr:uid="{00000000-0002-0000-2300-000006000000}">
      <formula1>KEK_Z1</formula1>
    </dataValidation>
  </dataValidations>
  <hyperlinks>
    <hyperlink ref="O13" r:id="rId1" xr:uid="{4ADF5332-B6C7-4F59-A1DF-CDD29FEA6B3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92D050"/>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Z1_ZP!B51</f>
        <v>Moduł Z1/9</v>
      </c>
      <c r="D3" s="308"/>
      <c r="E3" s="308"/>
      <c r="F3" s="288"/>
      <c r="G3" s="3"/>
      <c r="H3" s="3"/>
      <c r="I3" s="3"/>
      <c r="J3" s="3"/>
      <c r="K3" s="3"/>
      <c r="L3" s="4"/>
      <c r="M3" s="4"/>
      <c r="N3" s="4"/>
      <c r="O3" s="4"/>
      <c r="P3" s="4"/>
      <c r="Q3" s="4"/>
    </row>
    <row r="4" spans="1:19" s="175" customFormat="1" ht="39.75" customHeight="1" thickBot="1" x14ac:dyDescent="0.3">
      <c r="A4" s="290" t="s">
        <v>93</v>
      </c>
      <c r="B4" s="290"/>
      <c r="C4" s="298" t="str">
        <f>Z1_ZP!C51</f>
        <v>Moduł specjalnościowy (1) ZARZĄDZANIE PROJEKTAMI</v>
      </c>
      <c r="D4" s="299"/>
      <c r="E4" s="299"/>
      <c r="F4" s="299"/>
      <c r="G4" s="299"/>
      <c r="H4" s="299"/>
      <c r="I4" s="299"/>
      <c r="J4" s="300"/>
      <c r="K4" s="303" t="s">
        <v>94</v>
      </c>
      <c r="L4" s="303"/>
      <c r="M4" s="139">
        <f>Z1_ZP!D51</f>
        <v>8</v>
      </c>
      <c r="N4" s="301" t="s">
        <v>95</v>
      </c>
      <c r="O4" s="302"/>
      <c r="P4" s="295" t="str">
        <f>Z1_ZP!F51</f>
        <v>dr D. Dżega-Pietruszkiewicz</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358</v>
      </c>
      <c r="H6" s="134" t="s">
        <v>99</v>
      </c>
      <c r="I6" s="44">
        <v>4</v>
      </c>
      <c r="J6" s="7" t="s">
        <v>288</v>
      </c>
      <c r="K6" s="291" t="s">
        <v>100</v>
      </c>
      <c r="L6" s="291"/>
      <c r="M6" s="292" t="s">
        <v>101</v>
      </c>
      <c r="N6" s="292"/>
      <c r="O6" s="139" t="s">
        <v>102</v>
      </c>
      <c r="P6" s="293" t="s">
        <v>103</v>
      </c>
      <c r="Q6" s="294"/>
      <c r="R6" s="139">
        <f>Z1_ZP!G51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768</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769</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770</v>
      </c>
      <c r="B22" s="272"/>
      <c r="C22" s="272"/>
      <c r="D22" s="272"/>
      <c r="E22" s="272"/>
      <c r="F22" s="272" t="s">
        <v>771</v>
      </c>
      <c r="G22" s="272"/>
      <c r="H22" s="272"/>
      <c r="I22" s="272"/>
      <c r="J22" s="272"/>
      <c r="K22" s="272"/>
      <c r="L22" s="272" t="s">
        <v>772</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Z1_ZP!B51</f>
        <v>Moduł Z1/9</v>
      </c>
      <c r="C26" s="231"/>
      <c r="D26" s="37" t="str">
        <f>Z1_ZP!B52</f>
        <v>Kurs 9.1.</v>
      </c>
      <c r="E26" s="178" t="str">
        <f>Z1_ZP!B51</f>
        <v>Moduł Z1/9</v>
      </c>
      <c r="F26" s="235" t="str">
        <f>Z1_ZP!B53</f>
        <v>Kurs 9.2.</v>
      </c>
      <c r="G26" s="236"/>
      <c r="H26" s="240"/>
      <c r="I26" s="241"/>
      <c r="J26" s="38"/>
      <c r="K26" s="245"/>
      <c r="L26" s="246"/>
      <c r="M26" s="245"/>
      <c r="N26" s="246"/>
      <c r="O26" s="247"/>
      <c r="P26" s="248"/>
      <c r="Q26" s="247"/>
      <c r="R26" s="249"/>
    </row>
    <row r="27" spans="1:19" s="179" customFormat="1" ht="59.25" customHeight="1" x14ac:dyDescent="0.25">
      <c r="A27" s="128" t="s">
        <v>109</v>
      </c>
      <c r="B27" s="473" t="str">
        <f>Z1_ZP!C52</f>
        <v>Inicjowanie projektów</v>
      </c>
      <c r="C27" s="474"/>
      <c r="D27" s="475"/>
      <c r="E27" s="476" t="str">
        <f>Z1_ZP!C53</f>
        <v>Zarządzanie zakresem, czasem i budżetem projektu</v>
      </c>
      <c r="F27" s="477"/>
      <c r="G27" s="478"/>
      <c r="H27" s="479"/>
      <c r="I27" s="480"/>
      <c r="J27" s="481"/>
      <c r="K27" s="482"/>
      <c r="L27" s="483"/>
      <c r="M27" s="483"/>
      <c r="N27" s="484"/>
      <c r="O27" s="485"/>
      <c r="P27" s="486"/>
      <c r="Q27" s="486"/>
      <c r="R27" s="487"/>
    </row>
    <row r="28" spans="1:19" s="179" customFormat="1" ht="30" customHeight="1" thickBot="1" x14ac:dyDescent="0.3">
      <c r="A28" s="43" t="s">
        <v>110</v>
      </c>
      <c r="B28" s="212">
        <f>Z1_ZP!D52</f>
        <v>2</v>
      </c>
      <c r="C28" s="213"/>
      <c r="D28" s="214"/>
      <c r="E28" s="215">
        <f>Z1_ZP!D53</f>
        <v>6</v>
      </c>
      <c r="F28" s="216"/>
      <c r="G28" s="217"/>
      <c r="H28" s="218"/>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59"/>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SfKj8iNpZnqYlqacT+AP6p0D2EjJVZyvhXQ2suDgzBFmBGZ6sGyRBAGV8w20xBYezhx1uIZw4frV/vn8jBtNnA==" saltValue="W0JTfHY9l3g3a8iBR8vhO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76A9EC25-8260-4EC5-A2CA-C8DEEE5052AD}"/>
    <hyperlink ref="C29" r:id="rId2" xr:uid="{D5C3BDA0-8B9A-442B-B406-2097111CECF5}"/>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Z1_ZP!B51</f>
        <v>Moduł Z1/9</v>
      </c>
      <c r="B3" s="384"/>
      <c r="C3" s="384"/>
      <c r="D3" s="388" t="str">
        <f>Z1_ZP!C51</f>
        <v>Moduł specjalnościowy (1)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Z1_ZP!B52</f>
        <v>Kurs 9.1.</v>
      </c>
      <c r="E4" s="386"/>
      <c r="F4" s="386"/>
      <c r="G4" s="386"/>
      <c r="H4" s="386"/>
      <c r="I4" s="387"/>
      <c r="J4" s="3"/>
      <c r="K4" s="3"/>
      <c r="L4" s="4"/>
      <c r="M4" s="4"/>
      <c r="N4" s="4"/>
      <c r="O4" s="4"/>
      <c r="P4" s="4"/>
      <c r="Q4" s="4"/>
      <c r="R4" s="4"/>
    </row>
    <row r="5" spans="1:19" ht="23.25" thickBot="1" x14ac:dyDescent="0.3">
      <c r="A5" s="448" t="s">
        <v>109</v>
      </c>
      <c r="B5" s="448"/>
      <c r="C5" s="448"/>
      <c r="D5" s="449" t="str">
        <f>Z1_ZP!C52</f>
        <v>Inicjowanie projektów</v>
      </c>
      <c r="E5" s="449"/>
      <c r="F5" s="449"/>
      <c r="G5" s="449"/>
      <c r="H5" s="449"/>
      <c r="I5" s="449"/>
      <c r="J5" s="449"/>
      <c r="K5" s="449"/>
      <c r="L5" s="450" t="s">
        <v>94</v>
      </c>
      <c r="M5" s="450"/>
      <c r="N5" s="16">
        <f>Z1_ZP!D52</f>
        <v>2</v>
      </c>
      <c r="O5" s="450" t="s">
        <v>95</v>
      </c>
      <c r="P5" s="450"/>
      <c r="Q5" s="451" t="str">
        <f>Z1_ZP!F51</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(9)'!G6</f>
        <v>II</v>
      </c>
      <c r="H7" s="138" t="s">
        <v>99</v>
      </c>
      <c r="I7" s="44">
        <f>'M (9)'!I6</f>
        <v>4</v>
      </c>
      <c r="J7" s="293" t="s">
        <v>287</v>
      </c>
      <c r="K7" s="294"/>
      <c r="L7" s="392" t="s">
        <v>100</v>
      </c>
      <c r="M7" s="393"/>
      <c r="N7" s="7" t="s">
        <v>101</v>
      </c>
      <c r="O7" s="459" t="s">
        <v>102</v>
      </c>
      <c r="P7" s="459"/>
      <c r="Q7" s="460" t="s">
        <v>103</v>
      </c>
      <c r="R7" s="460"/>
      <c r="S7" s="17">
        <f>Z1_ZP!G52</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773</v>
      </c>
      <c r="C14" s="398"/>
      <c r="D14" s="398"/>
      <c r="E14" s="398"/>
      <c r="F14" s="398"/>
      <c r="G14" s="398"/>
      <c r="H14" s="398"/>
      <c r="I14" s="398"/>
      <c r="J14" s="398"/>
      <c r="K14" s="398"/>
      <c r="L14" s="398"/>
      <c r="M14" s="399"/>
      <c r="N14" s="362" t="s">
        <v>250</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774</v>
      </c>
      <c r="C19" s="320"/>
      <c r="D19" s="320"/>
      <c r="E19" s="320"/>
      <c r="F19" s="320"/>
      <c r="G19" s="320"/>
      <c r="H19" s="320"/>
      <c r="I19" s="320"/>
      <c r="J19" s="320"/>
      <c r="K19" s="320"/>
      <c r="L19" s="320"/>
      <c r="M19" s="321"/>
      <c r="N19" s="353" t="s">
        <v>259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775</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776</v>
      </c>
      <c r="C34" s="398"/>
      <c r="D34" s="398"/>
      <c r="E34" s="398"/>
      <c r="F34" s="398"/>
      <c r="G34" s="398"/>
      <c r="H34" s="398"/>
      <c r="I34" s="398"/>
      <c r="J34" s="398"/>
      <c r="K34" s="398"/>
      <c r="L34" s="398"/>
      <c r="M34" s="399"/>
      <c r="N34" s="362" t="s">
        <v>267</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269</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777</v>
      </c>
      <c r="C39" s="320"/>
      <c r="D39" s="320"/>
      <c r="E39" s="320"/>
      <c r="F39" s="320"/>
      <c r="G39" s="320"/>
      <c r="H39" s="320"/>
      <c r="I39" s="320"/>
      <c r="J39" s="320"/>
      <c r="K39" s="320"/>
      <c r="L39" s="320"/>
      <c r="M39" s="321"/>
      <c r="N39" s="353" t="s">
        <v>269</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778</v>
      </c>
      <c r="C44" s="320"/>
      <c r="D44" s="320"/>
      <c r="E44" s="320"/>
      <c r="F44" s="320"/>
      <c r="G44" s="320"/>
      <c r="H44" s="320"/>
      <c r="I44" s="320"/>
      <c r="J44" s="320"/>
      <c r="K44" s="320"/>
      <c r="L44" s="320"/>
      <c r="M44" s="321"/>
      <c r="N44" s="353" t="s">
        <v>268</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116</v>
      </c>
      <c r="B54" s="397" t="s">
        <v>779</v>
      </c>
      <c r="C54" s="398"/>
      <c r="D54" s="398"/>
      <c r="E54" s="398"/>
      <c r="F54" s="398"/>
      <c r="G54" s="398"/>
      <c r="H54" s="398"/>
      <c r="I54" s="398"/>
      <c r="J54" s="398"/>
      <c r="K54" s="398"/>
      <c r="L54" s="398"/>
      <c r="M54" s="399"/>
      <c r="N54" s="362" t="s">
        <v>283</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780</v>
      </c>
      <c r="C59" s="320"/>
      <c r="D59" s="320"/>
      <c r="E59" s="320"/>
      <c r="F59" s="320"/>
      <c r="G59" s="320"/>
      <c r="H59" s="320"/>
      <c r="I59" s="320"/>
      <c r="J59" s="320"/>
      <c r="K59" s="320"/>
      <c r="L59" s="320"/>
      <c r="M59" s="321"/>
      <c r="N59" s="353" t="s">
        <v>280</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781</v>
      </c>
      <c r="C64" s="320"/>
      <c r="D64" s="320"/>
      <c r="E64" s="320"/>
      <c r="F64" s="320"/>
      <c r="G64" s="320"/>
      <c r="H64" s="320"/>
      <c r="I64" s="320"/>
      <c r="J64" s="320"/>
      <c r="K64" s="320"/>
      <c r="L64" s="320"/>
      <c r="M64" s="321"/>
      <c r="N64" s="353" t="s">
        <v>284</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Z1_ZP!G52</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12</v>
      </c>
      <c r="H72" s="335"/>
      <c r="I72" s="336"/>
      <c r="J72" s="377"/>
      <c r="K72" s="341"/>
      <c r="L72" s="316" t="s">
        <v>145</v>
      </c>
      <c r="M72" s="317"/>
      <c r="N72" s="317"/>
      <c r="O72" s="317"/>
      <c r="P72" s="317"/>
      <c r="Q72" s="317"/>
      <c r="R72" s="317"/>
      <c r="S72" s="318"/>
    </row>
    <row r="73" spans="1:19" ht="15" customHeight="1" x14ac:dyDescent="0.25">
      <c r="A73" s="343"/>
      <c r="B73" s="350" t="s">
        <v>121</v>
      </c>
      <c r="C73" s="351"/>
      <c r="D73" s="351"/>
      <c r="E73" s="351"/>
      <c r="F73" s="352"/>
      <c r="G73" s="331">
        <v>2</v>
      </c>
      <c r="H73" s="332"/>
      <c r="I73" s="333"/>
      <c r="J73" s="377"/>
      <c r="K73" s="341"/>
      <c r="L73" s="316" t="s">
        <v>159</v>
      </c>
      <c r="M73" s="317"/>
      <c r="N73" s="317"/>
      <c r="O73" s="317"/>
      <c r="P73" s="317"/>
      <c r="Q73" s="317"/>
      <c r="R73" s="317"/>
      <c r="S73" s="318"/>
    </row>
    <row r="74" spans="1:19" ht="15" customHeight="1" x14ac:dyDescent="0.25">
      <c r="A74" s="343"/>
      <c r="B74" s="350" t="s">
        <v>122</v>
      </c>
      <c r="C74" s="351"/>
      <c r="D74" s="351"/>
      <c r="E74" s="351"/>
      <c r="F74" s="352"/>
      <c r="G74" s="331">
        <v>8</v>
      </c>
      <c r="H74" s="332"/>
      <c r="I74" s="333"/>
      <c r="J74" s="377"/>
      <c r="K74" s="341"/>
      <c r="L74" s="316" t="s">
        <v>163</v>
      </c>
      <c r="M74" s="317"/>
      <c r="N74" s="317"/>
      <c r="O74" s="317"/>
      <c r="P74" s="317"/>
      <c r="Q74" s="317"/>
      <c r="R74" s="317"/>
      <c r="S74" s="318"/>
    </row>
    <row r="75" spans="1:19" ht="15" customHeight="1" x14ac:dyDescent="0.25">
      <c r="A75" s="343"/>
      <c r="B75" s="350" t="s">
        <v>123</v>
      </c>
      <c r="C75" s="351"/>
      <c r="D75" s="351"/>
      <c r="E75" s="351"/>
      <c r="F75" s="352"/>
      <c r="G75" s="331">
        <v>2</v>
      </c>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148</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t="s">
        <v>144</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154</v>
      </c>
      <c r="M83" s="317"/>
      <c r="N83" s="317"/>
      <c r="O83" s="317"/>
      <c r="P83" s="317"/>
      <c r="Q83" s="317"/>
      <c r="R83" s="317"/>
      <c r="S83" s="318"/>
    </row>
    <row r="84" spans="1:19" ht="15" customHeight="1" x14ac:dyDescent="0.25">
      <c r="A84" s="343"/>
      <c r="B84" s="309" t="s">
        <v>132</v>
      </c>
      <c r="C84" s="310"/>
      <c r="D84" s="310"/>
      <c r="E84" s="310"/>
      <c r="F84" s="311"/>
      <c r="G84" s="347">
        <f>Z1_ZP!H52</f>
        <v>38</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Z1_ZP!E52</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159</v>
      </c>
      <c r="C90" s="418"/>
      <c r="D90" s="418"/>
      <c r="E90" s="419"/>
      <c r="F90" s="420">
        <v>60</v>
      </c>
      <c r="G90" s="421"/>
      <c r="H90" s="421"/>
      <c r="I90" s="422"/>
      <c r="J90" s="441"/>
      <c r="K90" s="445"/>
      <c r="L90" s="328" t="s">
        <v>290</v>
      </c>
      <c r="M90" s="329"/>
      <c r="N90" s="329"/>
      <c r="O90" s="329"/>
      <c r="P90" s="329"/>
      <c r="Q90" s="329"/>
      <c r="R90" s="329"/>
      <c r="S90" s="330"/>
    </row>
    <row r="91" spans="1:19" ht="15" customHeight="1" x14ac:dyDescent="0.25">
      <c r="A91" s="437"/>
      <c r="B91" s="417" t="s">
        <v>156</v>
      </c>
      <c r="C91" s="418"/>
      <c r="D91" s="418"/>
      <c r="E91" s="419"/>
      <c r="F91" s="420">
        <v>40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72.5" customHeight="1" x14ac:dyDescent="0.25">
      <c r="A98" s="430"/>
      <c r="B98" s="400" t="s">
        <v>782</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50.1" customHeight="1" x14ac:dyDescent="0.25">
      <c r="A100" s="430"/>
      <c r="B100" s="400" t="s">
        <v>783</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9.950000000000003" customHeight="1" x14ac:dyDescent="0.25">
      <c r="A102" s="430"/>
      <c r="B102" s="400" t="s">
        <v>784</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9i2YTtmcjpmEUaKfJz8y8z+hWtY+lOUl11XsoN1Sbw1dI0e6sQpSKOosSCf02oW6zUIEZtZBYBuc+nyuBAaXOQ==" saltValue="jARAcm4GcSY3gviOCjT68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14:S33" xr:uid="{195D18AA-B905-4BE3-B43F-09FEE9CE581A}">
      <formula1>KEW_Z1</formula1>
    </dataValidation>
    <dataValidation type="list" allowBlank="1" showInputMessage="1" showErrorMessage="1" sqref="N34:S53" xr:uid="{CE15437F-330D-46E3-A925-7AB1B5A408C2}">
      <formula1>KEU_Z1</formula1>
    </dataValidation>
    <dataValidation type="list" allowBlank="1" showInputMessage="1" showErrorMessage="1" sqref="N54:S68" xr:uid="{60936D48-553A-48D0-AE29-0BD6F045CDB9}">
      <formula1>KEK_Z1</formula1>
    </dataValidation>
  </dataValidations>
  <hyperlinks>
    <hyperlink ref="O13" r:id="rId1" xr:uid="{27CAEEAE-12B1-46FB-8197-B989A527290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Z1_ZP!B51</f>
        <v>Moduł Z1/9</v>
      </c>
      <c r="B3" s="384"/>
      <c r="C3" s="384"/>
      <c r="D3" s="388" t="str">
        <f>Z1_ZP!C51</f>
        <v>Moduł specjalnościowy (1)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Z1_ZP!B53</f>
        <v>Kurs 9.2.</v>
      </c>
      <c r="E4" s="386"/>
      <c r="F4" s="386"/>
      <c r="G4" s="386"/>
      <c r="H4" s="386"/>
      <c r="I4" s="387"/>
      <c r="J4" s="3"/>
      <c r="K4" s="3"/>
      <c r="L4" s="4"/>
      <c r="M4" s="4"/>
      <c r="N4" s="4"/>
      <c r="O4" s="4"/>
      <c r="P4" s="4"/>
      <c r="Q4" s="4"/>
      <c r="R4" s="4"/>
    </row>
    <row r="5" spans="1:19" ht="23.25" thickBot="1" x14ac:dyDescent="0.3">
      <c r="A5" s="448" t="s">
        <v>109</v>
      </c>
      <c r="B5" s="448"/>
      <c r="C5" s="448"/>
      <c r="D5" s="449" t="str">
        <f>Z1_ZP!C53</f>
        <v>Zarządzanie zakresem, czasem i budżetem projektu</v>
      </c>
      <c r="E5" s="449"/>
      <c r="F5" s="449"/>
      <c r="G5" s="449"/>
      <c r="H5" s="449"/>
      <c r="I5" s="449"/>
      <c r="J5" s="449"/>
      <c r="K5" s="449"/>
      <c r="L5" s="450" t="s">
        <v>94</v>
      </c>
      <c r="M5" s="450"/>
      <c r="N5" s="16">
        <f>Z1_ZP!D53</f>
        <v>6</v>
      </c>
      <c r="O5" s="450" t="s">
        <v>95</v>
      </c>
      <c r="P5" s="450"/>
      <c r="Q5" s="451" t="str">
        <f>Z1_ZP!F51</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(9)'!G6</f>
        <v>II</v>
      </c>
      <c r="H7" s="138" t="s">
        <v>99</v>
      </c>
      <c r="I7" s="44">
        <f>'M (9)'!I6</f>
        <v>4</v>
      </c>
      <c r="J7" s="293" t="s">
        <v>287</v>
      </c>
      <c r="K7" s="294"/>
      <c r="L7" s="392" t="s">
        <v>100</v>
      </c>
      <c r="M7" s="393"/>
      <c r="N7" s="7" t="s">
        <v>101</v>
      </c>
      <c r="O7" s="459" t="s">
        <v>102</v>
      </c>
      <c r="P7" s="459"/>
      <c r="Q7" s="460" t="s">
        <v>103</v>
      </c>
      <c r="R7" s="460"/>
      <c r="S7" s="17">
        <f>Z1_ZP!G53</f>
        <v>40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785</v>
      </c>
      <c r="C14" s="398"/>
      <c r="D14" s="398"/>
      <c r="E14" s="398"/>
      <c r="F14" s="398"/>
      <c r="G14" s="398"/>
      <c r="H14" s="398"/>
      <c r="I14" s="398"/>
      <c r="J14" s="398"/>
      <c r="K14" s="398"/>
      <c r="L14" s="398"/>
      <c r="M14" s="399"/>
      <c r="N14" s="362" t="s">
        <v>252</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259</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786</v>
      </c>
      <c r="C19" s="320"/>
      <c r="D19" s="320"/>
      <c r="E19" s="320"/>
      <c r="F19" s="320"/>
      <c r="G19" s="320"/>
      <c r="H19" s="320"/>
      <c r="I19" s="320"/>
      <c r="J19" s="320"/>
      <c r="K19" s="320"/>
      <c r="L19" s="320"/>
      <c r="M19" s="321"/>
      <c r="N19" s="353" t="s">
        <v>249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260</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787</v>
      </c>
      <c r="C24" s="320"/>
      <c r="D24" s="320"/>
      <c r="E24" s="320"/>
      <c r="F24" s="320"/>
      <c r="G24" s="320"/>
      <c r="H24" s="320"/>
      <c r="I24" s="320"/>
      <c r="J24" s="320"/>
      <c r="K24" s="320"/>
      <c r="L24" s="320"/>
      <c r="M24" s="321"/>
      <c r="N24" s="353" t="s">
        <v>253</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788</v>
      </c>
      <c r="C34" s="398"/>
      <c r="D34" s="398"/>
      <c r="E34" s="398"/>
      <c r="F34" s="398"/>
      <c r="G34" s="398"/>
      <c r="H34" s="398"/>
      <c r="I34" s="398"/>
      <c r="J34" s="398"/>
      <c r="K34" s="398"/>
      <c r="L34" s="398"/>
      <c r="M34" s="399"/>
      <c r="N34" s="362" t="s">
        <v>273</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789</v>
      </c>
      <c r="C39" s="320"/>
      <c r="D39" s="320"/>
      <c r="E39" s="320"/>
      <c r="F39" s="320"/>
      <c r="G39" s="320"/>
      <c r="H39" s="320"/>
      <c r="I39" s="320"/>
      <c r="J39" s="320"/>
      <c r="K39" s="320"/>
      <c r="L39" s="320"/>
      <c r="M39" s="321"/>
      <c r="N39" s="353" t="s">
        <v>268</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790</v>
      </c>
      <c r="C44" s="320"/>
      <c r="D44" s="320"/>
      <c r="E44" s="320"/>
      <c r="F44" s="320"/>
      <c r="G44" s="320"/>
      <c r="H44" s="320"/>
      <c r="I44" s="320"/>
      <c r="J44" s="320"/>
      <c r="K44" s="320"/>
      <c r="L44" s="320"/>
      <c r="M44" s="321"/>
      <c r="N44" s="353" t="s">
        <v>274</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116</v>
      </c>
      <c r="B54" s="397" t="s">
        <v>791</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792</v>
      </c>
      <c r="C59" s="320"/>
      <c r="D59" s="320"/>
      <c r="E59" s="320"/>
      <c r="F59" s="320"/>
      <c r="G59" s="320"/>
      <c r="H59" s="320"/>
      <c r="I59" s="320"/>
      <c r="J59" s="320"/>
      <c r="K59" s="320"/>
      <c r="L59" s="320"/>
      <c r="M59" s="321"/>
      <c r="N59" s="353" t="s">
        <v>283</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780</v>
      </c>
      <c r="C64" s="320"/>
      <c r="D64" s="320"/>
      <c r="E64" s="320"/>
      <c r="F64" s="320"/>
      <c r="G64" s="320"/>
      <c r="H64" s="320"/>
      <c r="I64" s="320"/>
      <c r="J64" s="320"/>
      <c r="K64" s="320"/>
      <c r="L64" s="320"/>
      <c r="M64" s="321"/>
      <c r="N64" s="353" t="s">
        <v>280</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Z1_ZP!G53</f>
        <v>40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40</v>
      </c>
      <c r="H72" s="335"/>
      <c r="I72" s="336"/>
      <c r="J72" s="377"/>
      <c r="K72" s="341"/>
      <c r="L72" s="316" t="s">
        <v>145</v>
      </c>
      <c r="M72" s="317"/>
      <c r="N72" s="317"/>
      <c r="O72" s="317"/>
      <c r="P72" s="317"/>
      <c r="Q72" s="317"/>
      <c r="R72" s="317"/>
      <c r="S72" s="318"/>
    </row>
    <row r="73" spans="1:19" ht="15" customHeight="1" x14ac:dyDescent="0.25">
      <c r="A73" s="343"/>
      <c r="B73" s="350" t="s">
        <v>121</v>
      </c>
      <c r="C73" s="351"/>
      <c r="D73" s="351"/>
      <c r="E73" s="351"/>
      <c r="F73" s="352"/>
      <c r="G73" s="331">
        <v>8</v>
      </c>
      <c r="H73" s="332"/>
      <c r="I73" s="333"/>
      <c r="J73" s="377"/>
      <c r="K73" s="341"/>
      <c r="L73" s="316" t="s">
        <v>159</v>
      </c>
      <c r="M73" s="317"/>
      <c r="N73" s="317"/>
      <c r="O73" s="317"/>
      <c r="P73" s="317"/>
      <c r="Q73" s="317"/>
      <c r="R73" s="317"/>
      <c r="S73" s="318"/>
    </row>
    <row r="74" spans="1:19" ht="15" customHeight="1" x14ac:dyDescent="0.25">
      <c r="A74" s="343"/>
      <c r="B74" s="350" t="s">
        <v>122</v>
      </c>
      <c r="C74" s="351"/>
      <c r="D74" s="351"/>
      <c r="E74" s="351"/>
      <c r="F74" s="352"/>
      <c r="G74" s="331">
        <v>12</v>
      </c>
      <c r="H74" s="332"/>
      <c r="I74" s="333"/>
      <c r="J74" s="377"/>
      <c r="K74" s="341"/>
      <c r="L74" s="316" t="s">
        <v>171</v>
      </c>
      <c r="M74" s="317"/>
      <c r="N74" s="317"/>
      <c r="O74" s="317"/>
      <c r="P74" s="317"/>
      <c r="Q74" s="317"/>
      <c r="R74" s="317"/>
      <c r="S74" s="318"/>
    </row>
    <row r="75" spans="1:19" ht="15" customHeight="1" x14ac:dyDescent="0.25">
      <c r="A75" s="343"/>
      <c r="B75" s="350" t="s">
        <v>123</v>
      </c>
      <c r="C75" s="351"/>
      <c r="D75" s="351"/>
      <c r="E75" s="351"/>
      <c r="F75" s="352"/>
      <c r="G75" s="331">
        <v>4</v>
      </c>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v>14</v>
      </c>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148</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168</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154</v>
      </c>
      <c r="M83" s="317"/>
      <c r="N83" s="317"/>
      <c r="O83" s="317"/>
      <c r="P83" s="317"/>
      <c r="Q83" s="317"/>
      <c r="R83" s="317"/>
      <c r="S83" s="318"/>
    </row>
    <row r="84" spans="1:19" ht="15" customHeight="1" x14ac:dyDescent="0.25">
      <c r="A84" s="343"/>
      <c r="B84" s="309" t="s">
        <v>132</v>
      </c>
      <c r="C84" s="310"/>
      <c r="D84" s="310"/>
      <c r="E84" s="310"/>
      <c r="F84" s="311"/>
      <c r="G84" s="347">
        <f>Z1_ZP!H53</f>
        <v>110</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Z1_ZP!E53</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153</v>
      </c>
      <c r="C90" s="418"/>
      <c r="D90" s="418"/>
      <c r="E90" s="419"/>
      <c r="F90" s="420">
        <v>20</v>
      </c>
      <c r="G90" s="421"/>
      <c r="H90" s="421"/>
      <c r="I90" s="422"/>
      <c r="J90" s="441"/>
      <c r="K90" s="445"/>
      <c r="L90" s="328" t="s">
        <v>290</v>
      </c>
      <c r="M90" s="329"/>
      <c r="N90" s="329"/>
      <c r="O90" s="329"/>
      <c r="P90" s="329"/>
      <c r="Q90" s="329"/>
      <c r="R90" s="329"/>
      <c r="S90" s="330"/>
    </row>
    <row r="91" spans="1:19" ht="15" customHeight="1" x14ac:dyDescent="0.25">
      <c r="A91" s="437"/>
      <c r="B91" s="417" t="s">
        <v>159</v>
      </c>
      <c r="C91" s="418"/>
      <c r="D91" s="418"/>
      <c r="E91" s="419"/>
      <c r="F91" s="420">
        <v>40</v>
      </c>
      <c r="G91" s="421"/>
      <c r="H91" s="421"/>
      <c r="I91" s="422"/>
      <c r="J91" s="441"/>
      <c r="K91" s="445"/>
      <c r="L91" s="328" t="s">
        <v>138</v>
      </c>
      <c r="M91" s="329"/>
      <c r="N91" s="329"/>
      <c r="O91" s="329"/>
      <c r="P91" s="329"/>
      <c r="Q91" s="329"/>
      <c r="R91" s="329"/>
      <c r="S91" s="330"/>
    </row>
    <row r="92" spans="1:19" ht="15" customHeight="1" x14ac:dyDescent="0.25">
      <c r="A92" s="437"/>
      <c r="B92" s="417" t="s">
        <v>146</v>
      </c>
      <c r="C92" s="418"/>
      <c r="D92" s="418"/>
      <c r="E92" s="419"/>
      <c r="F92" s="420">
        <v>40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95.25" customHeight="1" x14ac:dyDescent="0.25">
      <c r="A98" s="430"/>
      <c r="B98" s="400" t="s">
        <v>793</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50.1" customHeight="1" x14ac:dyDescent="0.25">
      <c r="A100" s="430"/>
      <c r="B100" s="400" t="s">
        <v>783</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T+NH4gkEsGq19MZO9yXUpL8CbLUb1V80hTl4IxoLPFOMxAl4fRipi14MisbcnKWE7n2V8HYlXT927CskeoFZtQ==" saltValue="hyLmuWj/TSS8L1btMrZ8r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63701ED2-4CF4-47F7-BF37-229E50DC7F38}">
      <formula1>KEK_Z1</formula1>
    </dataValidation>
    <dataValidation type="list" allowBlank="1" showInputMessage="1" showErrorMessage="1" sqref="N34:S53" xr:uid="{B0E791C2-9A94-427A-88C6-655FB523A609}">
      <formula1>KEU_Z1</formula1>
    </dataValidation>
    <dataValidation type="list" allowBlank="1" showInputMessage="1" showErrorMessage="1" sqref="N14:S33" xr:uid="{0C499EEC-6B13-4782-9DEE-9A9E02E8C9EA}">
      <formula1>KEW_Z1</formula1>
    </dataValidation>
    <dataValidation type="list" allowBlank="1" showInputMessage="1" showErrorMessage="1" sqref="L81:L85" xr:uid="{00000000-0002-0000-2600-000003000000}">
      <formula1>PRAC_STUD</formula1>
    </dataValidation>
    <dataValidation type="list" allowBlank="1" showInputMessage="1" showErrorMessage="1" sqref="L72:L79" xr:uid="{00000000-0002-0000-2600-000004000000}">
      <formula1>METODY</formula1>
    </dataValidation>
    <dataValidation type="list" allowBlank="1" showInputMessage="1" showErrorMessage="1" sqref="L7" xr:uid="{00000000-0002-0000-2600-000005000000}">
      <formula1>STATUS</formula1>
    </dataValidation>
    <dataValidation type="list" allowBlank="1" showInputMessage="1" showErrorMessage="1" sqref="B90:E94" xr:uid="{00000000-0002-0000-2600-000006000000}">
      <formula1>ZAL</formula1>
    </dataValidation>
  </dataValidations>
  <hyperlinks>
    <hyperlink ref="O13" r:id="rId1" xr:uid="{BD948E4D-87F8-42AD-90A2-4AAC5C544A7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Z1_ZP!B10</f>
        <v>Moduł Z1/1</v>
      </c>
      <c r="B3" s="384"/>
      <c r="C3" s="384"/>
      <c r="D3" s="388" t="str">
        <f>Z1_ZP!C10</f>
        <v>Biznes w działaniu</v>
      </c>
      <c r="E3" s="389"/>
      <c r="F3" s="389"/>
      <c r="G3" s="389"/>
      <c r="H3" s="389"/>
      <c r="I3" s="390"/>
      <c r="J3" s="3"/>
      <c r="K3" s="3"/>
      <c r="L3" s="4"/>
      <c r="M3" s="4"/>
      <c r="N3" s="4"/>
      <c r="O3" s="4"/>
      <c r="P3" s="4"/>
      <c r="Q3" s="4"/>
      <c r="R3" s="4"/>
    </row>
    <row r="4" spans="1:19" ht="18.75" thickBot="1" x14ac:dyDescent="0.3">
      <c r="A4" s="447" t="s">
        <v>108</v>
      </c>
      <c r="B4" s="447"/>
      <c r="C4" s="447"/>
      <c r="D4" s="385" t="str">
        <f>Z1_ZP!B12</f>
        <v>Kurs 1.2.</v>
      </c>
      <c r="E4" s="386"/>
      <c r="F4" s="386"/>
      <c r="G4" s="386"/>
      <c r="H4" s="386"/>
      <c r="I4" s="387"/>
      <c r="J4" s="3"/>
      <c r="K4" s="3"/>
      <c r="L4" s="4"/>
      <c r="M4" s="4"/>
      <c r="N4" s="4"/>
      <c r="O4" s="4"/>
      <c r="P4" s="4"/>
      <c r="Q4" s="4"/>
      <c r="R4" s="4"/>
    </row>
    <row r="5" spans="1:19" ht="23.25" thickBot="1" x14ac:dyDescent="0.3">
      <c r="A5" s="448" t="s">
        <v>109</v>
      </c>
      <c r="B5" s="448"/>
      <c r="C5" s="448"/>
      <c r="D5" s="449" t="str">
        <f>Z1_ZP!C12</f>
        <v>Gra symulacyjna</v>
      </c>
      <c r="E5" s="449"/>
      <c r="F5" s="449"/>
      <c r="G5" s="449"/>
      <c r="H5" s="449"/>
      <c r="I5" s="449"/>
      <c r="J5" s="449"/>
      <c r="K5" s="449"/>
      <c r="L5" s="450" t="s">
        <v>94</v>
      </c>
      <c r="M5" s="450"/>
      <c r="N5" s="16">
        <f>Z1_ZP!D12</f>
        <v>1</v>
      </c>
      <c r="O5" s="450" t="s">
        <v>95</v>
      </c>
      <c r="P5" s="450"/>
      <c r="Q5" s="451" t="str">
        <f>Z1_ZP!F10</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(1)'!G6</f>
        <v>I</v>
      </c>
      <c r="H7" s="138" t="s">
        <v>99</v>
      </c>
      <c r="I7" s="44">
        <f>'M (1)'!I6</f>
        <v>1</v>
      </c>
      <c r="J7" s="293" t="s">
        <v>287</v>
      </c>
      <c r="K7" s="294"/>
      <c r="L7" s="392" t="s">
        <v>100</v>
      </c>
      <c r="M7" s="393"/>
      <c r="N7" s="7" t="s">
        <v>101</v>
      </c>
      <c r="O7" s="459" t="s">
        <v>102</v>
      </c>
      <c r="P7" s="459"/>
      <c r="Q7" s="460" t="s">
        <v>103</v>
      </c>
      <c r="R7" s="460"/>
      <c r="S7" s="17">
        <f>Z1_ZP!G12</f>
        <v>6</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ht="15"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ht="15"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420</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251</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253</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t="s">
        <v>259</v>
      </c>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c r="C19" s="320"/>
      <c r="D19" s="320"/>
      <c r="E19" s="320"/>
      <c r="F19" s="320"/>
      <c r="G19" s="320"/>
      <c r="H19" s="320"/>
      <c r="I19" s="320"/>
      <c r="J19" s="320"/>
      <c r="K19" s="320"/>
      <c r="L19" s="320"/>
      <c r="M19" s="321"/>
      <c r="N19" s="353"/>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421</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270</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277</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c r="C39" s="320"/>
      <c r="D39" s="320"/>
      <c r="E39" s="320"/>
      <c r="F39" s="320"/>
      <c r="G39" s="320"/>
      <c r="H39" s="320"/>
      <c r="I39" s="320"/>
      <c r="J39" s="320"/>
      <c r="K39" s="320"/>
      <c r="L39" s="320"/>
      <c r="M39" s="321"/>
      <c r="N39" s="353"/>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6"/>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580</v>
      </c>
      <c r="B54" s="397" t="s">
        <v>422</v>
      </c>
      <c r="C54" s="398"/>
      <c r="D54" s="398"/>
      <c r="E54" s="398"/>
      <c r="F54" s="398"/>
      <c r="G54" s="398"/>
      <c r="H54" s="398"/>
      <c r="I54" s="398"/>
      <c r="J54" s="398"/>
      <c r="K54" s="398"/>
      <c r="L54" s="398"/>
      <c r="M54" s="399"/>
      <c r="N54" s="362" t="s">
        <v>280</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282</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Z1_ZP!G12</f>
        <v>6</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6</v>
      </c>
      <c r="H72" s="335"/>
      <c r="I72" s="336"/>
      <c r="J72" s="377"/>
      <c r="K72" s="341"/>
      <c r="L72" s="316" t="s">
        <v>166</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v>6</v>
      </c>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165</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t="s">
        <v>168</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Z1_ZP!H12</f>
        <v>19</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Z1_ZP!E12</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159</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07.25" customHeight="1" x14ac:dyDescent="0.25">
      <c r="A98" s="430"/>
      <c r="B98" s="400" t="s">
        <v>687</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9.950000000000003" customHeight="1" x14ac:dyDescent="0.25">
      <c r="A100" s="430"/>
      <c r="B100" s="400" t="s">
        <v>581</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3VJk5dB4Avseyyxt19GpaFs5TtweXDeeqlLndfBGySCCix33Y6fX5K3L0GStaPqSoJwoc9lr31FFmy8+507vw==" saltValue="C9FZu0LbyFSJFYc3o9vKu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300-000000000000}">
      <formula1>KEK_Z1</formula1>
    </dataValidation>
    <dataValidation type="list" allowBlank="1" showInputMessage="1" showErrorMessage="1" sqref="N34:S53" xr:uid="{00000000-0002-0000-0300-000001000000}">
      <formula1>KEU_Z1</formula1>
    </dataValidation>
    <dataValidation type="list" allowBlank="1" showInputMessage="1" showErrorMessage="1" sqref="N14:S33" xr:uid="{00000000-0002-0000-0300-000002000000}">
      <formula1>KEW_Z1</formula1>
    </dataValidation>
    <dataValidation type="list" allowBlank="1" showInputMessage="1" showErrorMessage="1" sqref="L81:L85" xr:uid="{00000000-0002-0000-0300-000003000000}">
      <formula1>PRAC_STUD</formula1>
    </dataValidation>
    <dataValidation type="list" allowBlank="1" showInputMessage="1" showErrorMessage="1" sqref="L72:L79" xr:uid="{00000000-0002-0000-0300-000004000000}">
      <formula1>METODY</formula1>
    </dataValidation>
    <dataValidation type="list" allowBlank="1" showInputMessage="1" showErrorMessage="1" sqref="L7" xr:uid="{00000000-0002-0000-0300-000005000000}">
      <formula1>STATUS</formula1>
    </dataValidation>
    <dataValidation type="list" allowBlank="1" showInputMessage="1" showErrorMessage="1" sqref="B90:E94" xr:uid="{00000000-0002-0000-0300-000006000000}">
      <formula1>ZAL</formula1>
    </dataValidation>
  </dataValidations>
  <hyperlinks>
    <hyperlink ref="O13" r:id="rId1" xr:uid="{B23D09CA-4DB3-42CC-A438-871D53D7ED1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Z1_ZP!B55</f>
        <v>Moduł Z1/10</v>
      </c>
      <c r="D3" s="308"/>
      <c r="E3" s="308"/>
      <c r="F3" s="288"/>
      <c r="G3" s="3"/>
      <c r="H3" s="3"/>
      <c r="I3" s="3"/>
      <c r="J3" s="3"/>
      <c r="K3" s="3"/>
      <c r="L3" s="4"/>
      <c r="M3" s="4"/>
      <c r="N3" s="4"/>
      <c r="O3" s="4"/>
      <c r="P3" s="4"/>
      <c r="Q3" s="4"/>
    </row>
    <row r="4" spans="1:19" s="175" customFormat="1" ht="39.75" customHeight="1" thickBot="1" x14ac:dyDescent="0.3">
      <c r="A4" s="290" t="s">
        <v>93</v>
      </c>
      <c r="B4" s="290"/>
      <c r="C4" s="298" t="str">
        <f>Z1_ZP!C55</f>
        <v>Moduł dyplomowy (1)</v>
      </c>
      <c r="D4" s="299"/>
      <c r="E4" s="299"/>
      <c r="F4" s="299"/>
      <c r="G4" s="299"/>
      <c r="H4" s="299"/>
      <c r="I4" s="299"/>
      <c r="J4" s="300"/>
      <c r="K4" s="303" t="s">
        <v>94</v>
      </c>
      <c r="L4" s="303"/>
      <c r="M4" s="139">
        <f>Z1_ZP!D55</f>
        <v>7</v>
      </c>
      <c r="N4" s="301" t="s">
        <v>95</v>
      </c>
      <c r="O4" s="302"/>
      <c r="P4" s="295" t="str">
        <f>Z1_ZP!F55</f>
        <v>prof. A. Zelek</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359</v>
      </c>
      <c r="H6" s="134" t="s">
        <v>99</v>
      </c>
      <c r="I6" s="44">
        <v>5</v>
      </c>
      <c r="J6" s="7" t="s">
        <v>288</v>
      </c>
      <c r="K6" s="291" t="s">
        <v>100</v>
      </c>
      <c r="L6" s="291"/>
      <c r="M6" s="292" t="s">
        <v>101</v>
      </c>
      <c r="N6" s="292"/>
      <c r="O6" s="139" t="s">
        <v>102</v>
      </c>
      <c r="P6" s="293" t="s">
        <v>103</v>
      </c>
      <c r="Q6" s="294"/>
      <c r="R6" s="139">
        <f>Z1_ZP!G55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88" t="s">
        <v>745</v>
      </c>
      <c r="B11" s="489"/>
      <c r="C11" s="489"/>
      <c r="D11" s="489"/>
      <c r="E11" s="489"/>
      <c r="F11" s="489"/>
      <c r="G11" s="489"/>
      <c r="H11" s="489"/>
      <c r="I11" s="489"/>
      <c r="J11" s="489"/>
      <c r="K11" s="489"/>
      <c r="L11" s="489"/>
      <c r="M11" s="489"/>
      <c r="N11" s="489"/>
      <c r="O11" s="489"/>
      <c r="P11" s="489"/>
      <c r="Q11" s="489"/>
      <c r="R11" s="490"/>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394</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671</v>
      </c>
      <c r="B22" s="272"/>
      <c r="C22" s="272"/>
      <c r="D22" s="272"/>
      <c r="E22" s="272"/>
      <c r="F22" s="272" t="s">
        <v>672</v>
      </c>
      <c r="G22" s="272"/>
      <c r="H22" s="272"/>
      <c r="I22" s="272"/>
      <c r="J22" s="272"/>
      <c r="K22" s="272"/>
      <c r="L22" s="272" t="s">
        <v>746</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Z1_ZP!B55</f>
        <v>Moduł Z1/10</v>
      </c>
      <c r="C26" s="231"/>
      <c r="D26" s="37" t="str">
        <f>Z1_ZP!B56</f>
        <v>Kurs 10.1.</v>
      </c>
      <c r="E26" s="178" t="str">
        <f>Z1_ZP!B55</f>
        <v>Moduł Z1/10</v>
      </c>
      <c r="F26" s="235" t="str">
        <f>Z1_ZP!B57</f>
        <v>Kurs 10.2.</v>
      </c>
      <c r="G26" s="236"/>
      <c r="H26" s="240" t="str">
        <f>Z1_ZP!B55</f>
        <v>Moduł Z1/10</v>
      </c>
      <c r="I26" s="241"/>
      <c r="J26" s="38" t="str">
        <f>Z1_ZP!B58</f>
        <v>Kurs 10.3.</v>
      </c>
      <c r="K26" s="245"/>
      <c r="L26" s="246"/>
      <c r="M26" s="245"/>
      <c r="N26" s="246"/>
      <c r="O26" s="247"/>
      <c r="P26" s="248"/>
      <c r="Q26" s="247"/>
      <c r="R26" s="249"/>
    </row>
    <row r="27" spans="1:19" s="179" customFormat="1" ht="59.25" customHeight="1" x14ac:dyDescent="0.25">
      <c r="A27" s="128" t="s">
        <v>109</v>
      </c>
      <c r="B27" s="473" t="str">
        <f>Z1_ZP!C56</f>
        <v>Metodyka pisania prac dyplomowych</v>
      </c>
      <c r="C27" s="474"/>
      <c r="D27" s="475"/>
      <c r="E27" s="476" t="str">
        <f>Z1_ZP!C57</f>
        <v>Metody badań ekonomicznych - warsztat</v>
      </c>
      <c r="F27" s="477"/>
      <c r="G27" s="478"/>
      <c r="H27" s="479" t="str">
        <f>Z1_ZP!C58</f>
        <v>Praca z promotorem</v>
      </c>
      <c r="I27" s="480"/>
      <c r="J27" s="481"/>
      <c r="K27" s="482"/>
      <c r="L27" s="483"/>
      <c r="M27" s="483"/>
      <c r="N27" s="484"/>
      <c r="O27" s="485"/>
      <c r="P27" s="486"/>
      <c r="Q27" s="486"/>
      <c r="R27" s="487"/>
    </row>
    <row r="28" spans="1:19" s="179" customFormat="1" ht="30" customHeight="1" thickBot="1" x14ac:dyDescent="0.3">
      <c r="A28" s="43" t="s">
        <v>110</v>
      </c>
      <c r="B28" s="212">
        <f>Z1_ZP!D56</f>
        <v>2</v>
      </c>
      <c r="C28" s="213"/>
      <c r="D28" s="214"/>
      <c r="E28" s="215">
        <f>Z1_ZP!D57</f>
        <v>2</v>
      </c>
      <c r="F28" s="216"/>
      <c r="G28" s="217"/>
      <c r="H28" s="218">
        <f>Z1_ZP!D58</f>
        <v>3</v>
      </c>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O6J1SzgwC8kr1jDWKfgj8dUuSpMzA/u5QwDOv0Jpy51++s2++KaILj80At0OdjPOstagosE72frDxU6Oj+gpLQ==" saltValue="kaVJp43Pb8i9thR5XC55z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DE5425AC-0971-4685-A51E-82AC23447974}"/>
    <hyperlink ref="C29" r:id="rId2" xr:uid="{6248F91C-D39D-4083-A665-6B34C18DE317}"/>
    <hyperlink ref="I29" r:id="rId3" xr:uid="{0AFA7A73-551E-4907-BCD0-91989150FC1C}"/>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Z1_ZP!B55</f>
        <v>Moduł Z1/10</v>
      </c>
      <c r="B3" s="384"/>
      <c r="C3" s="384"/>
      <c r="D3" s="388" t="str">
        <f>Z1_ZP!C55</f>
        <v>Moduł dyplomowy (1)</v>
      </c>
      <c r="E3" s="389"/>
      <c r="F3" s="389"/>
      <c r="G3" s="389"/>
      <c r="H3" s="389"/>
      <c r="I3" s="390"/>
      <c r="J3" s="3"/>
      <c r="K3" s="3"/>
      <c r="L3" s="4"/>
      <c r="M3" s="4"/>
      <c r="N3" s="4"/>
      <c r="O3" s="4"/>
      <c r="P3" s="4"/>
      <c r="Q3" s="4"/>
      <c r="R3" s="4"/>
    </row>
    <row r="4" spans="1:19" ht="18.75" thickBot="1" x14ac:dyDescent="0.3">
      <c r="A4" s="447" t="s">
        <v>108</v>
      </c>
      <c r="B4" s="447"/>
      <c r="C4" s="447"/>
      <c r="D4" s="385" t="str">
        <f>Z1_ZP!B56</f>
        <v>Kurs 10.1.</v>
      </c>
      <c r="E4" s="386"/>
      <c r="F4" s="386"/>
      <c r="G4" s="386"/>
      <c r="H4" s="386"/>
      <c r="I4" s="387"/>
      <c r="J4" s="3"/>
      <c r="K4" s="3"/>
      <c r="L4" s="4"/>
      <c r="M4" s="4"/>
      <c r="N4" s="4"/>
      <c r="O4" s="4"/>
      <c r="P4" s="4"/>
      <c r="Q4" s="4"/>
      <c r="R4" s="4"/>
    </row>
    <row r="5" spans="1:19" ht="23.25" thickBot="1" x14ac:dyDescent="0.3">
      <c r="A5" s="448" t="s">
        <v>109</v>
      </c>
      <c r="B5" s="448"/>
      <c r="C5" s="448"/>
      <c r="D5" s="449" t="str">
        <f>Z1_ZP!C56</f>
        <v>Metodyka pisania prac dyplomowych</v>
      </c>
      <c r="E5" s="449"/>
      <c r="F5" s="449"/>
      <c r="G5" s="449"/>
      <c r="H5" s="449"/>
      <c r="I5" s="449"/>
      <c r="J5" s="449"/>
      <c r="K5" s="449"/>
      <c r="L5" s="450" t="s">
        <v>94</v>
      </c>
      <c r="M5" s="450"/>
      <c r="N5" s="16">
        <f>Z1_ZP!D56</f>
        <v>2</v>
      </c>
      <c r="O5" s="450" t="s">
        <v>95</v>
      </c>
      <c r="P5" s="450"/>
      <c r="Q5" s="451" t="str">
        <f>Z1_ZP!F55</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(10)'!G6</f>
        <v>III</v>
      </c>
      <c r="H7" s="138" t="s">
        <v>99</v>
      </c>
      <c r="I7" s="44">
        <f>'M (10)'!I6</f>
        <v>5</v>
      </c>
      <c r="J7" s="293" t="s">
        <v>287</v>
      </c>
      <c r="K7" s="294"/>
      <c r="L7" s="392" t="s">
        <v>100</v>
      </c>
      <c r="M7" s="393"/>
      <c r="N7" s="7" t="s">
        <v>101</v>
      </c>
      <c r="O7" s="459" t="s">
        <v>102</v>
      </c>
      <c r="P7" s="459"/>
      <c r="Q7" s="460" t="s">
        <v>103</v>
      </c>
      <c r="R7" s="460"/>
      <c r="S7" s="17">
        <f>Z1_ZP!G56</f>
        <v>6</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747</v>
      </c>
      <c r="C14" s="398"/>
      <c r="D14" s="398"/>
      <c r="E14" s="398"/>
      <c r="F14" s="398"/>
      <c r="G14" s="398"/>
      <c r="H14" s="398"/>
      <c r="I14" s="398"/>
      <c r="J14" s="398"/>
      <c r="K14" s="398"/>
      <c r="L14" s="398"/>
      <c r="M14" s="399"/>
      <c r="N14" s="362" t="s">
        <v>265</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533</v>
      </c>
      <c r="C19" s="320"/>
      <c r="D19" s="320"/>
      <c r="E19" s="320"/>
      <c r="F19" s="320"/>
      <c r="G19" s="320"/>
      <c r="H19" s="320"/>
      <c r="I19" s="320"/>
      <c r="J19" s="320"/>
      <c r="K19" s="320"/>
      <c r="L19" s="320"/>
      <c r="M19" s="321"/>
      <c r="N19" s="353" t="s">
        <v>255</v>
      </c>
      <c r="O19" s="354"/>
      <c r="P19" s="354"/>
      <c r="Q19" s="354"/>
      <c r="R19" s="354"/>
      <c r="S19" s="355"/>
    </row>
    <row r="20" spans="1:19" ht="15" customHeight="1" x14ac:dyDescent="0.25">
      <c r="A20" s="343"/>
      <c r="B20" s="322"/>
      <c r="C20" s="467"/>
      <c r="D20" s="467"/>
      <c r="E20" s="467"/>
      <c r="F20" s="467"/>
      <c r="G20" s="467"/>
      <c r="H20" s="467"/>
      <c r="I20" s="467"/>
      <c r="J20" s="467"/>
      <c r="K20" s="467"/>
      <c r="L20" s="467"/>
      <c r="M20" s="324"/>
      <c r="N20" s="356" t="s">
        <v>265</v>
      </c>
      <c r="O20" s="357"/>
      <c r="P20" s="357"/>
      <c r="Q20" s="357"/>
      <c r="R20" s="357"/>
      <c r="S20" s="358"/>
    </row>
    <row r="21" spans="1:19" ht="15" customHeight="1" x14ac:dyDescent="0.25">
      <c r="A21" s="343"/>
      <c r="B21" s="322"/>
      <c r="C21" s="467"/>
      <c r="D21" s="467"/>
      <c r="E21" s="467"/>
      <c r="F21" s="467"/>
      <c r="G21" s="467"/>
      <c r="H21" s="467"/>
      <c r="I21" s="467"/>
      <c r="J21" s="467"/>
      <c r="K21" s="467"/>
      <c r="L21" s="467"/>
      <c r="M21" s="324"/>
      <c r="N21" s="356"/>
      <c r="O21" s="357"/>
      <c r="P21" s="357"/>
      <c r="Q21" s="357"/>
      <c r="R21" s="357"/>
      <c r="S21" s="358"/>
    </row>
    <row r="22" spans="1:19" ht="15" customHeight="1" x14ac:dyDescent="0.25">
      <c r="A22" s="343"/>
      <c r="B22" s="322"/>
      <c r="C22" s="467"/>
      <c r="D22" s="467"/>
      <c r="E22" s="467"/>
      <c r="F22" s="467"/>
      <c r="G22" s="467"/>
      <c r="H22" s="467"/>
      <c r="I22" s="467"/>
      <c r="J22" s="467"/>
      <c r="K22" s="467"/>
      <c r="L22" s="467"/>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534</v>
      </c>
      <c r="C24" s="320"/>
      <c r="D24" s="320"/>
      <c r="E24" s="320"/>
      <c r="F24" s="320"/>
      <c r="G24" s="320"/>
      <c r="H24" s="320"/>
      <c r="I24" s="320"/>
      <c r="J24" s="320"/>
      <c r="K24" s="320"/>
      <c r="L24" s="320"/>
      <c r="M24" s="321"/>
      <c r="N24" s="353" t="s">
        <v>255</v>
      </c>
      <c r="O24" s="354"/>
      <c r="P24" s="354"/>
      <c r="Q24" s="354"/>
      <c r="R24" s="354"/>
      <c r="S24" s="355"/>
    </row>
    <row r="25" spans="1:19" ht="15" customHeight="1" x14ac:dyDescent="0.25">
      <c r="A25" s="343"/>
      <c r="B25" s="322"/>
      <c r="C25" s="467"/>
      <c r="D25" s="467"/>
      <c r="E25" s="467"/>
      <c r="F25" s="467"/>
      <c r="G25" s="467"/>
      <c r="H25" s="467"/>
      <c r="I25" s="467"/>
      <c r="J25" s="467"/>
      <c r="K25" s="467"/>
      <c r="L25" s="467"/>
      <c r="M25" s="324"/>
      <c r="N25" s="356" t="s">
        <v>262</v>
      </c>
      <c r="O25" s="357"/>
      <c r="P25" s="357"/>
      <c r="Q25" s="357"/>
      <c r="R25" s="357"/>
      <c r="S25" s="358"/>
    </row>
    <row r="26" spans="1:19" ht="15" customHeight="1" x14ac:dyDescent="0.25">
      <c r="A26" s="343"/>
      <c r="B26" s="322"/>
      <c r="C26" s="467"/>
      <c r="D26" s="467"/>
      <c r="E26" s="467"/>
      <c r="F26" s="467"/>
      <c r="G26" s="467"/>
      <c r="H26" s="467"/>
      <c r="I26" s="467"/>
      <c r="J26" s="467"/>
      <c r="K26" s="467"/>
      <c r="L26" s="467"/>
      <c r="M26" s="324"/>
      <c r="N26" s="356" t="s">
        <v>265</v>
      </c>
      <c r="O26" s="357"/>
      <c r="P26" s="357"/>
      <c r="Q26" s="357"/>
      <c r="R26" s="357"/>
      <c r="S26" s="358"/>
    </row>
    <row r="27" spans="1:19" ht="15"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467"/>
      <c r="D30" s="467"/>
      <c r="E30" s="467"/>
      <c r="F30" s="467"/>
      <c r="G30" s="467"/>
      <c r="H30" s="467"/>
      <c r="I30" s="467"/>
      <c r="J30" s="467"/>
      <c r="K30" s="467"/>
      <c r="L30" s="467"/>
      <c r="M30" s="324"/>
      <c r="N30" s="356"/>
      <c r="O30" s="357"/>
      <c r="P30" s="357"/>
      <c r="Q30" s="357"/>
      <c r="R30" s="357"/>
      <c r="S30" s="358"/>
    </row>
    <row r="31" spans="1:19" ht="15" hidden="1"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hidden="1"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535</v>
      </c>
      <c r="C34" s="398"/>
      <c r="D34" s="398"/>
      <c r="E34" s="398"/>
      <c r="F34" s="398"/>
      <c r="G34" s="398"/>
      <c r="H34" s="398"/>
      <c r="I34" s="398"/>
      <c r="J34" s="398"/>
      <c r="K34" s="398"/>
      <c r="L34" s="398"/>
      <c r="M34" s="399"/>
      <c r="N34" s="362" t="s">
        <v>268</v>
      </c>
      <c r="O34" s="363"/>
      <c r="P34" s="363"/>
      <c r="Q34" s="363"/>
      <c r="R34" s="363"/>
      <c r="S34" s="364"/>
    </row>
    <row r="35" spans="1:19" ht="15" customHeight="1" x14ac:dyDescent="0.25">
      <c r="A35" s="455"/>
      <c r="B35" s="322"/>
      <c r="C35" s="467"/>
      <c r="D35" s="467"/>
      <c r="E35" s="467"/>
      <c r="F35" s="467"/>
      <c r="G35" s="467"/>
      <c r="H35" s="467"/>
      <c r="I35" s="467"/>
      <c r="J35" s="467"/>
      <c r="K35" s="467"/>
      <c r="L35" s="467"/>
      <c r="M35" s="324"/>
      <c r="N35" s="356" t="s">
        <v>278</v>
      </c>
      <c r="O35" s="357"/>
      <c r="P35" s="357"/>
      <c r="Q35" s="357"/>
      <c r="R35" s="357"/>
      <c r="S35" s="358"/>
    </row>
    <row r="36" spans="1:19" ht="15" customHeight="1" x14ac:dyDescent="0.25">
      <c r="A36" s="455"/>
      <c r="B36" s="322"/>
      <c r="C36" s="467"/>
      <c r="D36" s="467"/>
      <c r="E36" s="467"/>
      <c r="F36" s="467"/>
      <c r="G36" s="467"/>
      <c r="H36" s="467"/>
      <c r="I36" s="467"/>
      <c r="J36" s="467"/>
      <c r="K36" s="467"/>
      <c r="L36" s="467"/>
      <c r="M36" s="324"/>
      <c r="N36" s="356"/>
      <c r="O36" s="357"/>
      <c r="P36" s="357"/>
      <c r="Q36" s="357"/>
      <c r="R36" s="357"/>
      <c r="S36" s="358"/>
    </row>
    <row r="37" spans="1:19" ht="15" customHeight="1" x14ac:dyDescent="0.25">
      <c r="A37" s="455"/>
      <c r="B37" s="322"/>
      <c r="C37" s="467"/>
      <c r="D37" s="467"/>
      <c r="E37" s="467"/>
      <c r="F37" s="467"/>
      <c r="G37" s="467"/>
      <c r="H37" s="467"/>
      <c r="I37" s="467"/>
      <c r="J37" s="467"/>
      <c r="K37" s="467"/>
      <c r="L37" s="467"/>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748</v>
      </c>
      <c r="C39" s="320"/>
      <c r="D39" s="320"/>
      <c r="E39" s="320"/>
      <c r="F39" s="320"/>
      <c r="G39" s="320"/>
      <c r="H39" s="320"/>
      <c r="I39" s="320"/>
      <c r="J39" s="320"/>
      <c r="K39" s="320"/>
      <c r="L39" s="320"/>
      <c r="M39" s="321"/>
      <c r="N39" s="353" t="s">
        <v>275</v>
      </c>
      <c r="O39" s="354"/>
      <c r="P39" s="354"/>
      <c r="Q39" s="354"/>
      <c r="R39" s="354"/>
      <c r="S39" s="355"/>
    </row>
    <row r="40" spans="1:19" ht="15" customHeight="1" x14ac:dyDescent="0.25">
      <c r="A40" s="455"/>
      <c r="B40" s="322"/>
      <c r="C40" s="467"/>
      <c r="D40" s="467"/>
      <c r="E40" s="467"/>
      <c r="F40" s="467"/>
      <c r="G40" s="467"/>
      <c r="H40" s="467"/>
      <c r="I40" s="467"/>
      <c r="J40" s="467"/>
      <c r="K40" s="467"/>
      <c r="L40" s="467"/>
      <c r="M40" s="324"/>
      <c r="N40" s="356" t="s">
        <v>278</v>
      </c>
      <c r="O40" s="357"/>
      <c r="P40" s="357"/>
      <c r="Q40" s="357"/>
      <c r="R40" s="357"/>
      <c r="S40" s="358"/>
    </row>
    <row r="41" spans="1:19" ht="15" customHeight="1" x14ac:dyDescent="0.25">
      <c r="A41" s="455"/>
      <c r="B41" s="322"/>
      <c r="C41" s="467"/>
      <c r="D41" s="467"/>
      <c r="E41" s="467"/>
      <c r="F41" s="467"/>
      <c r="G41" s="467"/>
      <c r="H41" s="467"/>
      <c r="I41" s="467"/>
      <c r="J41" s="467"/>
      <c r="K41" s="467"/>
      <c r="L41" s="467"/>
      <c r="M41" s="324"/>
      <c r="N41" s="356"/>
      <c r="O41" s="357"/>
      <c r="P41" s="357"/>
      <c r="Q41" s="357"/>
      <c r="R41" s="357"/>
      <c r="S41" s="358"/>
    </row>
    <row r="42" spans="1:19" ht="15" customHeight="1" x14ac:dyDescent="0.25">
      <c r="A42" s="455"/>
      <c r="B42" s="322"/>
      <c r="C42" s="467"/>
      <c r="D42" s="467"/>
      <c r="E42" s="467"/>
      <c r="F42" s="467"/>
      <c r="G42" s="467"/>
      <c r="H42" s="467"/>
      <c r="I42" s="467"/>
      <c r="J42" s="467"/>
      <c r="K42" s="467"/>
      <c r="L42" s="467"/>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467"/>
      <c r="D45" s="467"/>
      <c r="E45" s="467"/>
      <c r="F45" s="467"/>
      <c r="G45" s="467"/>
      <c r="H45" s="467"/>
      <c r="I45" s="467"/>
      <c r="J45" s="467"/>
      <c r="K45" s="467"/>
      <c r="L45" s="467"/>
      <c r="M45" s="324"/>
      <c r="N45" s="356"/>
      <c r="O45" s="357"/>
      <c r="P45" s="357"/>
      <c r="Q45" s="357"/>
      <c r="R45" s="357"/>
      <c r="S45" s="358"/>
    </row>
    <row r="46" spans="1:19" ht="15" hidden="1" customHeight="1" x14ac:dyDescent="0.25">
      <c r="A46" s="455"/>
      <c r="B46" s="322"/>
      <c r="C46" s="467"/>
      <c r="D46" s="467"/>
      <c r="E46" s="467"/>
      <c r="F46" s="467"/>
      <c r="G46" s="467"/>
      <c r="H46" s="467"/>
      <c r="I46" s="467"/>
      <c r="J46" s="467"/>
      <c r="K46" s="467"/>
      <c r="L46" s="467"/>
      <c r="M46" s="324"/>
      <c r="N46" s="356"/>
      <c r="O46" s="357"/>
      <c r="P46" s="357"/>
      <c r="Q46" s="357"/>
      <c r="R46" s="357"/>
      <c r="S46" s="358"/>
    </row>
    <row r="47" spans="1:19" ht="15" hidden="1" customHeight="1" x14ac:dyDescent="0.25">
      <c r="A47" s="455"/>
      <c r="B47" s="322"/>
      <c r="C47" s="467"/>
      <c r="D47" s="467"/>
      <c r="E47" s="467"/>
      <c r="F47" s="467"/>
      <c r="G47" s="467"/>
      <c r="H47" s="467"/>
      <c r="I47" s="467"/>
      <c r="J47" s="467"/>
      <c r="K47" s="467"/>
      <c r="L47" s="467"/>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467"/>
      <c r="D50" s="467"/>
      <c r="E50" s="467"/>
      <c r="F50" s="467"/>
      <c r="G50" s="467"/>
      <c r="H50" s="467"/>
      <c r="I50" s="467"/>
      <c r="J50" s="467"/>
      <c r="K50" s="467"/>
      <c r="L50" s="467"/>
      <c r="M50" s="324"/>
      <c r="N50" s="356"/>
      <c r="O50" s="357"/>
      <c r="P50" s="357"/>
      <c r="Q50" s="357"/>
      <c r="R50" s="357"/>
      <c r="S50" s="358"/>
    </row>
    <row r="51" spans="1:19" ht="15" hidden="1"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hidden="1"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537</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284</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536</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283</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t="s">
        <v>284</v>
      </c>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Z1_ZP!G56</f>
        <v>6</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6</v>
      </c>
      <c r="H72" s="335"/>
      <c r="I72" s="336"/>
      <c r="J72" s="377"/>
      <c r="K72" s="341"/>
      <c r="L72" s="491" t="s">
        <v>145</v>
      </c>
      <c r="M72" s="492"/>
      <c r="N72" s="492"/>
      <c r="O72" s="492"/>
      <c r="P72" s="492"/>
      <c r="Q72" s="492"/>
      <c r="R72" s="492"/>
      <c r="S72" s="493"/>
    </row>
    <row r="73" spans="1:19" ht="15" customHeight="1" x14ac:dyDescent="0.25">
      <c r="A73" s="343"/>
      <c r="B73" s="350" t="s">
        <v>121</v>
      </c>
      <c r="C73" s="351"/>
      <c r="D73" s="351"/>
      <c r="E73" s="351"/>
      <c r="F73" s="352"/>
      <c r="G73" s="331">
        <v>3</v>
      </c>
      <c r="H73" s="332"/>
      <c r="I73" s="333"/>
      <c r="J73" s="377"/>
      <c r="K73" s="341"/>
      <c r="L73" s="491" t="s">
        <v>158</v>
      </c>
      <c r="M73" s="492"/>
      <c r="N73" s="492"/>
      <c r="O73" s="492"/>
      <c r="P73" s="492"/>
      <c r="Q73" s="492"/>
      <c r="R73" s="492"/>
      <c r="S73" s="493"/>
    </row>
    <row r="74" spans="1:19" ht="15" customHeight="1" x14ac:dyDescent="0.25">
      <c r="A74" s="343"/>
      <c r="B74" s="350" t="s">
        <v>122</v>
      </c>
      <c r="C74" s="351"/>
      <c r="D74" s="351"/>
      <c r="E74" s="351"/>
      <c r="F74" s="352"/>
      <c r="G74" s="331"/>
      <c r="H74" s="332"/>
      <c r="I74" s="333"/>
      <c r="J74" s="377"/>
      <c r="K74" s="341"/>
      <c r="L74" s="316"/>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3</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491" t="s">
        <v>148</v>
      </c>
      <c r="M81" s="492"/>
      <c r="N81" s="492"/>
      <c r="O81" s="492"/>
      <c r="P81" s="492"/>
      <c r="Q81" s="492"/>
      <c r="R81" s="492"/>
      <c r="S81" s="493"/>
    </row>
    <row r="82" spans="1:19" ht="15" customHeight="1" x14ac:dyDescent="0.25">
      <c r="A82" s="343"/>
      <c r="B82" s="350" t="s">
        <v>130</v>
      </c>
      <c r="C82" s="351"/>
      <c r="D82" s="351"/>
      <c r="E82" s="351"/>
      <c r="F82" s="352"/>
      <c r="G82" s="331"/>
      <c r="H82" s="332"/>
      <c r="I82" s="333"/>
      <c r="J82" s="377"/>
      <c r="K82" s="341"/>
      <c r="L82" s="491" t="s">
        <v>151</v>
      </c>
      <c r="M82" s="492"/>
      <c r="N82" s="492"/>
      <c r="O82" s="492"/>
      <c r="P82" s="492"/>
      <c r="Q82" s="492"/>
      <c r="R82" s="492"/>
      <c r="S82" s="493"/>
    </row>
    <row r="83" spans="1:19" ht="15" customHeight="1" x14ac:dyDescent="0.25">
      <c r="A83" s="343"/>
      <c r="B83" s="350" t="s">
        <v>131</v>
      </c>
      <c r="C83" s="351"/>
      <c r="D83" s="351"/>
      <c r="E83" s="351"/>
      <c r="F83" s="352"/>
      <c r="G83" s="331"/>
      <c r="H83" s="332"/>
      <c r="I83" s="333"/>
      <c r="J83" s="377"/>
      <c r="K83" s="341"/>
      <c r="L83" s="491" t="s">
        <v>160</v>
      </c>
      <c r="M83" s="492"/>
      <c r="N83" s="492"/>
      <c r="O83" s="492"/>
      <c r="P83" s="492"/>
      <c r="Q83" s="492"/>
      <c r="R83" s="492"/>
      <c r="S83" s="493"/>
    </row>
    <row r="84" spans="1:19" ht="15" customHeight="1" x14ac:dyDescent="0.25">
      <c r="A84" s="343"/>
      <c r="B84" s="309" t="s">
        <v>132</v>
      </c>
      <c r="C84" s="310"/>
      <c r="D84" s="310"/>
      <c r="E84" s="310"/>
      <c r="F84" s="311"/>
      <c r="G84" s="347">
        <f>Z1_ZP!H56</f>
        <v>44</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Z1_ZP!E56</f>
        <v>zal. bez oceny</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193</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38.75" customHeight="1" x14ac:dyDescent="0.25">
      <c r="A98" s="430"/>
      <c r="B98" s="400" t="s">
        <v>674</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53.25" customHeight="1" x14ac:dyDescent="0.25">
      <c r="A100" s="430"/>
      <c r="B100" s="400" t="s">
        <v>675</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6" customHeight="1" x14ac:dyDescent="0.25">
      <c r="A102" s="430"/>
      <c r="B102" s="400" t="s">
        <v>673</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j4M8mKLwNWakiVYWSdwvhQJ2hRZUSxZar6RryG7b5u4qqlEzb9I8+fgw4z9RHnhpeXTXNGr0kTjbdzAFgEJVyw==" saltValue="Ci3JroJyH/BPpcr7Q1Cf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800-000000000000}">
      <formula1>KEK_Z1</formula1>
    </dataValidation>
    <dataValidation type="list" allowBlank="1" showInputMessage="1" showErrorMessage="1" sqref="N34:S53" xr:uid="{00000000-0002-0000-2800-000001000000}">
      <formula1>KEU_Z1</formula1>
    </dataValidation>
    <dataValidation type="list" allowBlank="1" showInputMessage="1" showErrorMessage="1" sqref="N14:S33" xr:uid="{00000000-0002-0000-2800-000002000000}">
      <formula1>KEW_Z1</formula1>
    </dataValidation>
    <dataValidation type="list" allowBlank="1" showInputMessage="1" showErrorMessage="1" sqref="L81:L85" xr:uid="{00000000-0002-0000-2800-000003000000}">
      <formula1>PRAC_STUD</formula1>
    </dataValidation>
    <dataValidation type="list" allowBlank="1" showInputMessage="1" showErrorMessage="1" sqref="L72:L79" xr:uid="{00000000-0002-0000-2800-000004000000}">
      <formula1>METODY</formula1>
    </dataValidation>
    <dataValidation type="list" allowBlank="1" showInputMessage="1" showErrorMessage="1" sqref="L7" xr:uid="{00000000-0002-0000-2800-000005000000}">
      <formula1>STATUS</formula1>
    </dataValidation>
    <dataValidation type="list" allowBlank="1" showInputMessage="1" showErrorMessage="1" sqref="B90:E94" xr:uid="{00000000-0002-0000-2800-000006000000}">
      <formula1>ZAL</formula1>
    </dataValidation>
  </dataValidations>
  <hyperlinks>
    <hyperlink ref="O13" r:id="rId1" xr:uid="{23714352-B3C4-45D7-AA1C-AFA15C56B27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Z1_ZP!B55</f>
        <v>Moduł Z1/10</v>
      </c>
      <c r="B3" s="384"/>
      <c r="C3" s="384"/>
      <c r="D3" s="388" t="str">
        <f>Z1_ZP!C55</f>
        <v>Moduł dyplomowy (1)</v>
      </c>
      <c r="E3" s="389"/>
      <c r="F3" s="389"/>
      <c r="G3" s="389"/>
      <c r="H3" s="389"/>
      <c r="I3" s="390"/>
      <c r="J3" s="3"/>
      <c r="K3" s="3"/>
      <c r="L3" s="4"/>
      <c r="M3" s="4"/>
      <c r="N3" s="4"/>
      <c r="O3" s="4"/>
      <c r="P3" s="4"/>
      <c r="Q3" s="4"/>
      <c r="R3" s="4"/>
    </row>
    <row r="4" spans="1:19" ht="18.75" thickBot="1" x14ac:dyDescent="0.3">
      <c r="A4" s="447" t="s">
        <v>108</v>
      </c>
      <c r="B4" s="447"/>
      <c r="C4" s="447"/>
      <c r="D4" s="385" t="str">
        <f>Z1_ZP!B57</f>
        <v>Kurs 10.2.</v>
      </c>
      <c r="E4" s="386"/>
      <c r="F4" s="386"/>
      <c r="G4" s="386"/>
      <c r="H4" s="386"/>
      <c r="I4" s="387"/>
      <c r="J4" s="3"/>
      <c r="K4" s="3"/>
      <c r="L4" s="4"/>
      <c r="M4" s="4"/>
      <c r="N4" s="4"/>
      <c r="O4" s="4"/>
      <c r="P4" s="4"/>
      <c r="Q4" s="4"/>
      <c r="R4" s="4"/>
    </row>
    <row r="5" spans="1:19" ht="23.25" thickBot="1" x14ac:dyDescent="0.3">
      <c r="A5" s="448" t="s">
        <v>109</v>
      </c>
      <c r="B5" s="448"/>
      <c r="C5" s="448"/>
      <c r="D5" s="449" t="str">
        <f>Z1_ZP!C57</f>
        <v>Metody badań ekonomicznych - warsztat</v>
      </c>
      <c r="E5" s="449"/>
      <c r="F5" s="449"/>
      <c r="G5" s="449"/>
      <c r="H5" s="449"/>
      <c r="I5" s="449"/>
      <c r="J5" s="449"/>
      <c r="K5" s="449"/>
      <c r="L5" s="450" t="s">
        <v>94</v>
      </c>
      <c r="M5" s="450"/>
      <c r="N5" s="16">
        <f>Z1_ZP!D57</f>
        <v>2</v>
      </c>
      <c r="O5" s="450" t="s">
        <v>95</v>
      </c>
      <c r="P5" s="450"/>
      <c r="Q5" s="451" t="str">
        <f>Z1_ZP!F55</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(10)'!G6</f>
        <v>III</v>
      </c>
      <c r="H7" s="138" t="s">
        <v>99</v>
      </c>
      <c r="I7" s="44">
        <f>'M (10)'!I6</f>
        <v>5</v>
      </c>
      <c r="J7" s="293" t="s">
        <v>287</v>
      </c>
      <c r="K7" s="294"/>
      <c r="L7" s="392" t="s">
        <v>100</v>
      </c>
      <c r="M7" s="393"/>
      <c r="N7" s="7" t="s">
        <v>101</v>
      </c>
      <c r="O7" s="459" t="s">
        <v>102</v>
      </c>
      <c r="P7" s="459"/>
      <c r="Q7" s="460" t="s">
        <v>103</v>
      </c>
      <c r="R7" s="460"/>
      <c r="S7" s="17">
        <f>Z1_ZP!G57</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538</v>
      </c>
      <c r="C14" s="398"/>
      <c r="D14" s="398"/>
      <c r="E14" s="398"/>
      <c r="F14" s="398"/>
      <c r="G14" s="398"/>
      <c r="H14" s="398"/>
      <c r="I14" s="398"/>
      <c r="J14" s="398"/>
      <c r="K14" s="398"/>
      <c r="L14" s="398"/>
      <c r="M14" s="399"/>
      <c r="N14" s="362" t="s">
        <v>255</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t="s">
        <v>262</v>
      </c>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c r="O17" s="357"/>
      <c r="P17" s="357"/>
      <c r="Q17" s="357"/>
      <c r="R17" s="357"/>
      <c r="S17" s="358"/>
    </row>
    <row r="18" spans="1:19" ht="15" customHeight="1" thickBot="1" x14ac:dyDescent="0.3">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539</v>
      </c>
      <c r="C19" s="320"/>
      <c r="D19" s="320"/>
      <c r="E19" s="320"/>
      <c r="F19" s="320"/>
      <c r="G19" s="320"/>
      <c r="H19" s="320"/>
      <c r="I19" s="320"/>
      <c r="J19" s="320"/>
      <c r="K19" s="320"/>
      <c r="L19" s="320"/>
      <c r="M19" s="321"/>
      <c r="N19" s="362" t="s">
        <v>255</v>
      </c>
      <c r="O19" s="363"/>
      <c r="P19" s="363"/>
      <c r="Q19" s="363"/>
      <c r="R19" s="363"/>
      <c r="S19" s="364"/>
    </row>
    <row r="20" spans="1:19" ht="15" customHeight="1" x14ac:dyDescent="0.25">
      <c r="A20" s="343"/>
      <c r="B20" s="322"/>
      <c r="C20" s="467"/>
      <c r="D20" s="467"/>
      <c r="E20" s="467"/>
      <c r="F20" s="467"/>
      <c r="G20" s="467"/>
      <c r="H20" s="467"/>
      <c r="I20" s="467"/>
      <c r="J20" s="467"/>
      <c r="K20" s="467"/>
      <c r="L20" s="467"/>
      <c r="M20" s="324"/>
      <c r="N20" s="356" t="s">
        <v>262</v>
      </c>
      <c r="O20" s="357"/>
      <c r="P20" s="357"/>
      <c r="Q20" s="357"/>
      <c r="R20" s="357"/>
      <c r="S20" s="358"/>
    </row>
    <row r="21" spans="1:19" ht="15" customHeight="1" x14ac:dyDescent="0.25">
      <c r="A21" s="343"/>
      <c r="B21" s="322"/>
      <c r="C21" s="467"/>
      <c r="D21" s="467"/>
      <c r="E21" s="467"/>
      <c r="F21" s="467"/>
      <c r="G21" s="467"/>
      <c r="H21" s="467"/>
      <c r="I21" s="467"/>
      <c r="J21" s="467"/>
      <c r="K21" s="467"/>
      <c r="L21" s="467"/>
      <c r="M21" s="324"/>
      <c r="N21" s="356" t="s">
        <v>265</v>
      </c>
      <c r="O21" s="357"/>
      <c r="P21" s="357"/>
      <c r="Q21" s="357"/>
      <c r="R21" s="357"/>
      <c r="S21" s="358"/>
    </row>
    <row r="22" spans="1:19" ht="15" customHeight="1" x14ac:dyDescent="0.25">
      <c r="A22" s="343"/>
      <c r="B22" s="322"/>
      <c r="C22" s="467"/>
      <c r="D22" s="467"/>
      <c r="E22" s="467"/>
      <c r="F22" s="467"/>
      <c r="G22" s="467"/>
      <c r="H22" s="467"/>
      <c r="I22" s="467"/>
      <c r="J22" s="467"/>
      <c r="K22" s="467"/>
      <c r="L22" s="467"/>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467"/>
      <c r="D25" s="467"/>
      <c r="E25" s="467"/>
      <c r="F25" s="467"/>
      <c r="G25" s="467"/>
      <c r="H25" s="467"/>
      <c r="I25" s="467"/>
      <c r="J25" s="467"/>
      <c r="K25" s="467"/>
      <c r="L25" s="467"/>
      <c r="M25" s="324"/>
      <c r="N25" s="356"/>
      <c r="O25" s="357"/>
      <c r="P25" s="357"/>
      <c r="Q25" s="357"/>
      <c r="R25" s="357"/>
      <c r="S25" s="358"/>
    </row>
    <row r="26" spans="1:19" ht="15" hidden="1" customHeight="1" x14ac:dyDescent="0.25">
      <c r="A26" s="343"/>
      <c r="B26" s="322"/>
      <c r="C26" s="467"/>
      <c r="D26" s="467"/>
      <c r="E26" s="467"/>
      <c r="F26" s="467"/>
      <c r="G26" s="467"/>
      <c r="H26" s="467"/>
      <c r="I26" s="467"/>
      <c r="J26" s="467"/>
      <c r="K26" s="467"/>
      <c r="L26" s="467"/>
      <c r="M26" s="324"/>
      <c r="N26" s="356"/>
      <c r="O26" s="357"/>
      <c r="P26" s="357"/>
      <c r="Q26" s="357"/>
      <c r="R26" s="357"/>
      <c r="S26" s="358"/>
    </row>
    <row r="27" spans="1:19" ht="15" hidden="1"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467"/>
      <c r="D30" s="467"/>
      <c r="E30" s="467"/>
      <c r="F30" s="467"/>
      <c r="G30" s="467"/>
      <c r="H30" s="467"/>
      <c r="I30" s="467"/>
      <c r="J30" s="467"/>
      <c r="K30" s="467"/>
      <c r="L30" s="467"/>
      <c r="M30" s="324"/>
      <c r="N30" s="356"/>
      <c r="O30" s="357"/>
      <c r="P30" s="357"/>
      <c r="Q30" s="357"/>
      <c r="R30" s="357"/>
      <c r="S30" s="358"/>
    </row>
    <row r="31" spans="1:19" ht="15" hidden="1"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hidden="1"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540</v>
      </c>
      <c r="C34" s="398"/>
      <c r="D34" s="398"/>
      <c r="E34" s="398"/>
      <c r="F34" s="398"/>
      <c r="G34" s="398"/>
      <c r="H34" s="398"/>
      <c r="I34" s="398"/>
      <c r="J34" s="398"/>
      <c r="K34" s="398"/>
      <c r="L34" s="398"/>
      <c r="M34" s="399"/>
      <c r="N34" s="362" t="s">
        <v>268</v>
      </c>
      <c r="O34" s="363"/>
      <c r="P34" s="363"/>
      <c r="Q34" s="363"/>
      <c r="R34" s="363"/>
      <c r="S34" s="364"/>
    </row>
    <row r="35" spans="1:19" ht="15" customHeight="1" x14ac:dyDescent="0.25">
      <c r="A35" s="455"/>
      <c r="B35" s="322"/>
      <c r="C35" s="467"/>
      <c r="D35" s="467"/>
      <c r="E35" s="467"/>
      <c r="F35" s="467"/>
      <c r="G35" s="467"/>
      <c r="H35" s="467"/>
      <c r="I35" s="467"/>
      <c r="J35" s="467"/>
      <c r="K35" s="467"/>
      <c r="L35" s="467"/>
      <c r="M35" s="324"/>
      <c r="N35" s="356" t="s">
        <v>275</v>
      </c>
      <c r="O35" s="357"/>
      <c r="P35" s="357"/>
      <c r="Q35" s="357"/>
      <c r="R35" s="357"/>
      <c r="S35" s="358"/>
    </row>
    <row r="36" spans="1:19" ht="15" customHeight="1" x14ac:dyDescent="0.25">
      <c r="A36" s="455"/>
      <c r="B36" s="322"/>
      <c r="C36" s="467"/>
      <c r="D36" s="467"/>
      <c r="E36" s="467"/>
      <c r="F36" s="467"/>
      <c r="G36" s="467"/>
      <c r="H36" s="467"/>
      <c r="I36" s="467"/>
      <c r="J36" s="467"/>
      <c r="K36" s="467"/>
      <c r="L36" s="467"/>
      <c r="M36" s="324"/>
      <c r="N36" s="356" t="s">
        <v>278</v>
      </c>
      <c r="O36" s="357"/>
      <c r="P36" s="357"/>
      <c r="Q36" s="357"/>
      <c r="R36" s="357"/>
      <c r="S36" s="358"/>
    </row>
    <row r="37" spans="1:19" ht="15" customHeight="1" x14ac:dyDescent="0.25">
      <c r="A37" s="455"/>
      <c r="B37" s="322"/>
      <c r="C37" s="467"/>
      <c r="D37" s="467"/>
      <c r="E37" s="467"/>
      <c r="F37" s="467"/>
      <c r="G37" s="467"/>
      <c r="H37" s="467"/>
      <c r="I37" s="467"/>
      <c r="J37" s="467"/>
      <c r="K37" s="467"/>
      <c r="L37" s="467"/>
      <c r="M37" s="324"/>
      <c r="N37" s="356"/>
      <c r="O37" s="357"/>
      <c r="P37" s="357"/>
      <c r="Q37" s="357"/>
      <c r="R37" s="357"/>
      <c r="S37" s="358"/>
    </row>
    <row r="38" spans="1:19" ht="15" customHeight="1" thickBot="1" x14ac:dyDescent="0.3">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541</v>
      </c>
      <c r="C39" s="320"/>
      <c r="D39" s="320"/>
      <c r="E39" s="320"/>
      <c r="F39" s="320"/>
      <c r="G39" s="320"/>
      <c r="H39" s="320"/>
      <c r="I39" s="320"/>
      <c r="J39" s="320"/>
      <c r="K39" s="320"/>
      <c r="L39" s="320"/>
      <c r="M39" s="321"/>
      <c r="N39" s="362" t="s">
        <v>268</v>
      </c>
      <c r="O39" s="363"/>
      <c r="P39" s="363"/>
      <c r="Q39" s="363"/>
      <c r="R39" s="363"/>
      <c r="S39" s="364"/>
    </row>
    <row r="40" spans="1:19" ht="15" customHeight="1" x14ac:dyDescent="0.25">
      <c r="A40" s="455"/>
      <c r="B40" s="322"/>
      <c r="C40" s="467"/>
      <c r="D40" s="467"/>
      <c r="E40" s="467"/>
      <c r="F40" s="467"/>
      <c r="G40" s="467"/>
      <c r="H40" s="467"/>
      <c r="I40" s="467"/>
      <c r="J40" s="467"/>
      <c r="K40" s="467"/>
      <c r="L40" s="467"/>
      <c r="M40" s="324"/>
      <c r="N40" s="356" t="s">
        <v>275</v>
      </c>
      <c r="O40" s="357"/>
      <c r="P40" s="357"/>
      <c r="Q40" s="357"/>
      <c r="R40" s="357"/>
      <c r="S40" s="358"/>
    </row>
    <row r="41" spans="1:19" ht="15" customHeight="1" x14ac:dyDescent="0.25">
      <c r="A41" s="455"/>
      <c r="B41" s="322"/>
      <c r="C41" s="467"/>
      <c r="D41" s="467"/>
      <c r="E41" s="467"/>
      <c r="F41" s="467"/>
      <c r="G41" s="467"/>
      <c r="H41" s="467"/>
      <c r="I41" s="467"/>
      <c r="J41" s="467"/>
      <c r="K41" s="467"/>
      <c r="L41" s="467"/>
      <c r="M41" s="324"/>
      <c r="N41" s="356" t="s">
        <v>278</v>
      </c>
      <c r="O41" s="357"/>
      <c r="P41" s="357"/>
      <c r="Q41" s="357"/>
      <c r="R41" s="357"/>
      <c r="S41" s="358"/>
    </row>
    <row r="42" spans="1:19" ht="15" customHeight="1" x14ac:dyDescent="0.25">
      <c r="A42" s="455"/>
      <c r="B42" s="322"/>
      <c r="C42" s="467"/>
      <c r="D42" s="467"/>
      <c r="E42" s="467"/>
      <c r="F42" s="467"/>
      <c r="G42" s="467"/>
      <c r="H42" s="467"/>
      <c r="I42" s="467"/>
      <c r="J42" s="467"/>
      <c r="K42" s="467"/>
      <c r="L42" s="467"/>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467"/>
      <c r="D45" s="467"/>
      <c r="E45" s="467"/>
      <c r="F45" s="467"/>
      <c r="G45" s="467"/>
      <c r="H45" s="467"/>
      <c r="I45" s="467"/>
      <c r="J45" s="467"/>
      <c r="K45" s="467"/>
      <c r="L45" s="467"/>
      <c r="M45" s="324"/>
      <c r="N45" s="356"/>
      <c r="O45" s="357"/>
      <c r="P45" s="357"/>
      <c r="Q45" s="357"/>
      <c r="R45" s="357"/>
      <c r="S45" s="358"/>
    </row>
    <row r="46" spans="1:19" ht="15" hidden="1" customHeight="1" x14ac:dyDescent="0.25">
      <c r="A46" s="455"/>
      <c r="B46" s="322"/>
      <c r="C46" s="467"/>
      <c r="D46" s="467"/>
      <c r="E46" s="467"/>
      <c r="F46" s="467"/>
      <c r="G46" s="467"/>
      <c r="H46" s="467"/>
      <c r="I46" s="467"/>
      <c r="J46" s="467"/>
      <c r="K46" s="467"/>
      <c r="L46" s="467"/>
      <c r="M46" s="324"/>
      <c r="N46" s="356"/>
      <c r="O46" s="357"/>
      <c r="P46" s="357"/>
      <c r="Q46" s="357"/>
      <c r="R46" s="357"/>
      <c r="S46" s="358"/>
    </row>
    <row r="47" spans="1:19" ht="15" hidden="1" customHeight="1" x14ac:dyDescent="0.25">
      <c r="A47" s="455"/>
      <c r="B47" s="322"/>
      <c r="C47" s="467"/>
      <c r="D47" s="467"/>
      <c r="E47" s="467"/>
      <c r="F47" s="467"/>
      <c r="G47" s="467"/>
      <c r="H47" s="467"/>
      <c r="I47" s="467"/>
      <c r="J47" s="467"/>
      <c r="K47" s="467"/>
      <c r="L47" s="467"/>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467"/>
      <c r="D50" s="467"/>
      <c r="E50" s="467"/>
      <c r="F50" s="467"/>
      <c r="G50" s="467"/>
      <c r="H50" s="467"/>
      <c r="I50" s="467"/>
      <c r="J50" s="467"/>
      <c r="K50" s="467"/>
      <c r="L50" s="467"/>
      <c r="M50" s="324"/>
      <c r="N50" s="356"/>
      <c r="O50" s="357"/>
      <c r="P50" s="357"/>
      <c r="Q50" s="357"/>
      <c r="R50" s="357"/>
      <c r="S50" s="358"/>
    </row>
    <row r="51" spans="1:19" ht="15" hidden="1"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hidden="1"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542</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284</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Z1_ZP!G57</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12</v>
      </c>
      <c r="H72" s="335"/>
      <c r="I72" s="336"/>
      <c r="J72" s="377"/>
      <c r="K72" s="341"/>
      <c r="L72" s="491" t="s">
        <v>121</v>
      </c>
      <c r="M72" s="492"/>
      <c r="N72" s="492"/>
      <c r="O72" s="492"/>
      <c r="P72" s="492"/>
      <c r="Q72" s="492"/>
      <c r="R72" s="492"/>
      <c r="S72" s="493"/>
    </row>
    <row r="73" spans="1:19" ht="15" customHeight="1" x14ac:dyDescent="0.25">
      <c r="A73" s="343"/>
      <c r="B73" s="350" t="s">
        <v>121</v>
      </c>
      <c r="C73" s="351"/>
      <c r="D73" s="351"/>
      <c r="E73" s="351"/>
      <c r="F73" s="352"/>
      <c r="G73" s="331">
        <v>6</v>
      </c>
      <c r="H73" s="332"/>
      <c r="I73" s="333"/>
      <c r="J73" s="377"/>
      <c r="K73" s="341"/>
      <c r="L73" s="491" t="s">
        <v>145</v>
      </c>
      <c r="M73" s="492"/>
      <c r="N73" s="492"/>
      <c r="O73" s="492"/>
      <c r="P73" s="492"/>
      <c r="Q73" s="492"/>
      <c r="R73" s="492"/>
      <c r="S73" s="493"/>
    </row>
    <row r="74" spans="1:19" ht="15" customHeight="1" x14ac:dyDescent="0.25">
      <c r="A74" s="343"/>
      <c r="B74" s="350" t="s">
        <v>122</v>
      </c>
      <c r="C74" s="351"/>
      <c r="D74" s="351"/>
      <c r="E74" s="351"/>
      <c r="F74" s="352"/>
      <c r="G74" s="331">
        <v>6</v>
      </c>
      <c r="H74" s="332"/>
      <c r="I74" s="333"/>
      <c r="J74" s="377"/>
      <c r="K74" s="341"/>
      <c r="L74" s="491" t="s">
        <v>149</v>
      </c>
      <c r="M74" s="492"/>
      <c r="N74" s="492"/>
      <c r="O74" s="492"/>
      <c r="P74" s="492"/>
      <c r="Q74" s="492"/>
      <c r="R74" s="492"/>
      <c r="S74" s="493"/>
    </row>
    <row r="75" spans="1:19" ht="15" customHeight="1" x14ac:dyDescent="0.25">
      <c r="A75" s="343"/>
      <c r="B75" s="350" t="s">
        <v>123</v>
      </c>
      <c r="C75" s="351"/>
      <c r="D75" s="351"/>
      <c r="E75" s="351"/>
      <c r="F75" s="352"/>
      <c r="G75" s="331"/>
      <c r="H75" s="332"/>
      <c r="I75" s="333"/>
      <c r="J75" s="377"/>
      <c r="K75" s="341"/>
      <c r="L75" s="491" t="s">
        <v>155</v>
      </c>
      <c r="M75" s="492"/>
      <c r="N75" s="492"/>
      <c r="O75" s="492"/>
      <c r="P75" s="492"/>
      <c r="Q75" s="492"/>
      <c r="R75" s="492"/>
      <c r="S75" s="493"/>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491" t="s">
        <v>148</v>
      </c>
      <c r="M81" s="492"/>
      <c r="N81" s="492"/>
      <c r="O81" s="492"/>
      <c r="P81" s="492"/>
      <c r="Q81" s="492"/>
      <c r="R81" s="492"/>
      <c r="S81" s="493"/>
    </row>
    <row r="82" spans="1:19" ht="15" customHeight="1" x14ac:dyDescent="0.25">
      <c r="A82" s="343"/>
      <c r="B82" s="350" t="s">
        <v>130</v>
      </c>
      <c r="C82" s="351"/>
      <c r="D82" s="351"/>
      <c r="E82" s="351"/>
      <c r="F82" s="352"/>
      <c r="G82" s="331"/>
      <c r="H82" s="332"/>
      <c r="I82" s="333"/>
      <c r="J82" s="377"/>
      <c r="K82" s="341"/>
      <c r="L82" s="491" t="s">
        <v>151</v>
      </c>
      <c r="M82" s="492"/>
      <c r="N82" s="492"/>
      <c r="O82" s="492"/>
      <c r="P82" s="492"/>
      <c r="Q82" s="492"/>
      <c r="R82" s="492"/>
      <c r="S82" s="493"/>
    </row>
    <row r="83" spans="1:19" ht="15" customHeight="1" x14ac:dyDescent="0.25">
      <c r="A83" s="343"/>
      <c r="B83" s="350" t="s">
        <v>131</v>
      </c>
      <c r="C83" s="351"/>
      <c r="D83" s="351"/>
      <c r="E83" s="351"/>
      <c r="F83" s="352"/>
      <c r="G83" s="331"/>
      <c r="H83" s="332"/>
      <c r="I83" s="333"/>
      <c r="J83" s="377"/>
      <c r="K83" s="341"/>
      <c r="L83" s="491" t="s">
        <v>160</v>
      </c>
      <c r="M83" s="492"/>
      <c r="N83" s="492"/>
      <c r="O83" s="492"/>
      <c r="P83" s="492"/>
      <c r="Q83" s="492"/>
      <c r="R83" s="492"/>
      <c r="S83" s="493"/>
    </row>
    <row r="84" spans="1:19" ht="15" customHeight="1" x14ac:dyDescent="0.25">
      <c r="A84" s="343"/>
      <c r="B84" s="309" t="s">
        <v>132</v>
      </c>
      <c r="C84" s="310"/>
      <c r="D84" s="310"/>
      <c r="E84" s="310"/>
      <c r="F84" s="311"/>
      <c r="G84" s="347">
        <f>Z1_ZP!H57</f>
        <v>38</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Z1_ZP!E57</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193</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257.25" customHeight="1" x14ac:dyDescent="0.25">
      <c r="A98" s="430"/>
      <c r="B98" s="400" t="s">
        <v>677</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8.25" customHeight="1" x14ac:dyDescent="0.25">
      <c r="A100" s="430"/>
      <c r="B100" s="503" t="s">
        <v>395</v>
      </c>
      <c r="C100" s="504"/>
      <c r="D100" s="504"/>
      <c r="E100" s="504"/>
      <c r="F100" s="504"/>
      <c r="G100" s="504"/>
      <c r="H100" s="504"/>
      <c r="I100" s="504"/>
      <c r="J100" s="504"/>
      <c r="K100" s="504"/>
      <c r="L100" s="504"/>
      <c r="M100" s="504"/>
      <c r="N100" s="504"/>
      <c r="O100" s="504"/>
      <c r="P100" s="504"/>
      <c r="Q100" s="504"/>
      <c r="R100" s="504"/>
      <c r="S100" s="505"/>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49.5" customHeight="1" x14ac:dyDescent="0.25">
      <c r="A102" s="430"/>
      <c r="B102" s="400" t="s">
        <v>676</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8DFaqyF0qKKp8u390tWPXFcWX9SdzjDBjkJj/EPIhxsJ2gKyJvnUpc3EGY7JuwCyCxIASxJuji5udYszk8F6Yg==" saltValue="NWvXo151MQ7hTo1N8pPIR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14:S33" xr:uid="{00000000-0002-0000-2900-000004000000}">
      <formula1>KEW_Z1</formula1>
    </dataValidation>
    <dataValidation type="list" allowBlank="1" showInputMessage="1" showErrorMessage="1" sqref="N34:S53" xr:uid="{00000000-0002-0000-2900-000005000000}">
      <formula1>KEU_Z1</formula1>
    </dataValidation>
    <dataValidation type="list" allowBlank="1" showInputMessage="1" showErrorMessage="1" sqref="N54:S68" xr:uid="{00000000-0002-0000-2900-000006000000}">
      <formula1>KEK_Z1</formula1>
    </dataValidation>
  </dataValidations>
  <hyperlinks>
    <hyperlink ref="O13" r:id="rId1" xr:uid="{963A08E0-C74A-4CA4-B31D-76A3051AC49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Z1_ZP!B55</f>
        <v>Moduł Z1/10</v>
      </c>
      <c r="B3" s="384"/>
      <c r="C3" s="384"/>
      <c r="D3" s="388" t="str">
        <f>Z1_ZP!C55</f>
        <v>Moduł dyplomowy (1)</v>
      </c>
      <c r="E3" s="389"/>
      <c r="F3" s="389"/>
      <c r="G3" s="389"/>
      <c r="H3" s="389"/>
      <c r="I3" s="390"/>
      <c r="J3" s="3"/>
      <c r="K3" s="3"/>
      <c r="L3" s="4"/>
      <c r="M3" s="4"/>
      <c r="N3" s="4"/>
      <c r="O3" s="4"/>
      <c r="P3" s="4"/>
      <c r="Q3" s="4"/>
      <c r="R3" s="4"/>
    </row>
    <row r="4" spans="1:19" ht="18.75" thickBot="1" x14ac:dyDescent="0.3">
      <c r="A4" s="447" t="s">
        <v>108</v>
      </c>
      <c r="B4" s="447"/>
      <c r="C4" s="447"/>
      <c r="D4" s="385" t="str">
        <f>Z1_ZP!B58</f>
        <v>Kurs 10.3.</v>
      </c>
      <c r="E4" s="386"/>
      <c r="F4" s="386"/>
      <c r="G4" s="386"/>
      <c r="H4" s="386"/>
      <c r="I4" s="387"/>
      <c r="J4" s="3"/>
      <c r="K4" s="3"/>
      <c r="L4" s="4"/>
      <c r="M4" s="4"/>
      <c r="N4" s="4"/>
      <c r="O4" s="4"/>
      <c r="P4" s="4"/>
      <c r="Q4" s="4"/>
      <c r="R4" s="4"/>
    </row>
    <row r="5" spans="1:19" ht="23.25" thickBot="1" x14ac:dyDescent="0.3">
      <c r="A5" s="448" t="s">
        <v>109</v>
      </c>
      <c r="B5" s="448"/>
      <c r="C5" s="448"/>
      <c r="D5" s="449" t="str">
        <f>Z1_ZP!C58</f>
        <v>Praca z promotorem</v>
      </c>
      <c r="E5" s="449"/>
      <c r="F5" s="449"/>
      <c r="G5" s="449"/>
      <c r="H5" s="449"/>
      <c r="I5" s="449"/>
      <c r="J5" s="449"/>
      <c r="K5" s="449"/>
      <c r="L5" s="450" t="s">
        <v>94</v>
      </c>
      <c r="M5" s="450"/>
      <c r="N5" s="16">
        <f>Z1_ZP!D58</f>
        <v>3</v>
      </c>
      <c r="O5" s="450" t="s">
        <v>95</v>
      </c>
      <c r="P5" s="450"/>
      <c r="Q5" s="451" t="str">
        <f>Z1_ZP!F55</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(10)'!G6</f>
        <v>III</v>
      </c>
      <c r="H7" s="138" t="s">
        <v>99</v>
      </c>
      <c r="I7" s="44">
        <f>'M (10)'!I6</f>
        <v>5</v>
      </c>
      <c r="J7" s="293" t="s">
        <v>287</v>
      </c>
      <c r="K7" s="294"/>
      <c r="L7" s="392" t="s">
        <v>100</v>
      </c>
      <c r="M7" s="393"/>
      <c r="N7" s="7" t="s">
        <v>101</v>
      </c>
      <c r="O7" s="459" t="s">
        <v>102</v>
      </c>
      <c r="P7" s="459"/>
      <c r="Q7" s="460" t="s">
        <v>103</v>
      </c>
      <c r="R7" s="460"/>
      <c r="S7" s="17">
        <f>Z1_ZP!G58</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543</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t="s">
        <v>255</v>
      </c>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t="s">
        <v>260</v>
      </c>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t="s">
        <v>265</v>
      </c>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c r="C19" s="320"/>
      <c r="D19" s="320"/>
      <c r="E19" s="320"/>
      <c r="F19" s="320"/>
      <c r="G19" s="320"/>
      <c r="H19" s="320"/>
      <c r="I19" s="320"/>
      <c r="J19" s="320"/>
      <c r="K19" s="320"/>
      <c r="L19" s="320"/>
      <c r="M19" s="321"/>
      <c r="N19" s="353"/>
      <c r="O19" s="354"/>
      <c r="P19" s="354"/>
      <c r="Q19" s="354"/>
      <c r="R19" s="354"/>
      <c r="S19" s="355"/>
    </row>
    <row r="20" spans="1:19" ht="15" customHeight="1" x14ac:dyDescent="0.25">
      <c r="A20" s="343"/>
      <c r="B20" s="322"/>
      <c r="C20" s="467"/>
      <c r="D20" s="467"/>
      <c r="E20" s="467"/>
      <c r="F20" s="467"/>
      <c r="G20" s="467"/>
      <c r="H20" s="467"/>
      <c r="I20" s="467"/>
      <c r="J20" s="467"/>
      <c r="K20" s="467"/>
      <c r="L20" s="467"/>
      <c r="M20" s="324"/>
      <c r="N20" s="356"/>
      <c r="O20" s="357"/>
      <c r="P20" s="357"/>
      <c r="Q20" s="357"/>
      <c r="R20" s="357"/>
      <c r="S20" s="358"/>
    </row>
    <row r="21" spans="1:19" ht="15" customHeight="1" x14ac:dyDescent="0.25">
      <c r="A21" s="343"/>
      <c r="B21" s="322"/>
      <c r="C21" s="467"/>
      <c r="D21" s="467"/>
      <c r="E21" s="467"/>
      <c r="F21" s="467"/>
      <c r="G21" s="467"/>
      <c r="H21" s="467"/>
      <c r="I21" s="467"/>
      <c r="J21" s="467"/>
      <c r="K21" s="467"/>
      <c r="L21" s="467"/>
      <c r="M21" s="324"/>
      <c r="N21" s="356"/>
      <c r="O21" s="357"/>
      <c r="P21" s="357"/>
      <c r="Q21" s="357"/>
      <c r="R21" s="357"/>
      <c r="S21" s="358"/>
    </row>
    <row r="22" spans="1:19" ht="15" customHeight="1" x14ac:dyDescent="0.25">
      <c r="A22" s="343"/>
      <c r="B22" s="322"/>
      <c r="C22" s="467"/>
      <c r="D22" s="467"/>
      <c r="E22" s="467"/>
      <c r="F22" s="467"/>
      <c r="G22" s="467"/>
      <c r="H22" s="467"/>
      <c r="I22" s="467"/>
      <c r="J22" s="467"/>
      <c r="K22" s="467"/>
      <c r="L22" s="467"/>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467"/>
      <c r="D25" s="467"/>
      <c r="E25" s="467"/>
      <c r="F25" s="467"/>
      <c r="G25" s="467"/>
      <c r="H25" s="467"/>
      <c r="I25" s="467"/>
      <c r="J25" s="467"/>
      <c r="K25" s="467"/>
      <c r="L25" s="467"/>
      <c r="M25" s="324"/>
      <c r="N25" s="356"/>
      <c r="O25" s="357"/>
      <c r="P25" s="357"/>
      <c r="Q25" s="357"/>
      <c r="R25" s="357"/>
      <c r="S25" s="358"/>
    </row>
    <row r="26" spans="1:19" ht="15" hidden="1" customHeight="1" x14ac:dyDescent="0.25">
      <c r="A26" s="343"/>
      <c r="B26" s="322"/>
      <c r="C26" s="467"/>
      <c r="D26" s="467"/>
      <c r="E26" s="467"/>
      <c r="F26" s="467"/>
      <c r="G26" s="467"/>
      <c r="H26" s="467"/>
      <c r="I26" s="467"/>
      <c r="J26" s="467"/>
      <c r="K26" s="467"/>
      <c r="L26" s="467"/>
      <c r="M26" s="324"/>
      <c r="N26" s="356"/>
      <c r="O26" s="357"/>
      <c r="P26" s="357"/>
      <c r="Q26" s="357"/>
      <c r="R26" s="357"/>
      <c r="S26" s="358"/>
    </row>
    <row r="27" spans="1:19" ht="15" hidden="1"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467"/>
      <c r="D30" s="467"/>
      <c r="E30" s="467"/>
      <c r="F30" s="467"/>
      <c r="G30" s="467"/>
      <c r="H30" s="467"/>
      <c r="I30" s="467"/>
      <c r="J30" s="467"/>
      <c r="K30" s="467"/>
      <c r="L30" s="467"/>
      <c r="M30" s="324"/>
      <c r="N30" s="356"/>
      <c r="O30" s="357"/>
      <c r="P30" s="357"/>
      <c r="Q30" s="357"/>
      <c r="R30" s="357"/>
      <c r="S30" s="358"/>
    </row>
    <row r="31" spans="1:19" ht="15" hidden="1"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hidden="1"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749</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467"/>
      <c r="D35" s="467"/>
      <c r="E35" s="467"/>
      <c r="F35" s="467"/>
      <c r="G35" s="467"/>
      <c r="H35" s="467"/>
      <c r="I35" s="467"/>
      <c r="J35" s="467"/>
      <c r="K35" s="467"/>
      <c r="L35" s="467"/>
      <c r="M35" s="324"/>
      <c r="N35" s="356" t="s">
        <v>267</v>
      </c>
      <c r="O35" s="357"/>
      <c r="P35" s="357"/>
      <c r="Q35" s="357"/>
      <c r="R35" s="357"/>
      <c r="S35" s="358"/>
    </row>
    <row r="36" spans="1:19" ht="15" customHeight="1" x14ac:dyDescent="0.25">
      <c r="A36" s="455"/>
      <c r="B36" s="322"/>
      <c r="C36" s="467"/>
      <c r="D36" s="467"/>
      <c r="E36" s="467"/>
      <c r="F36" s="467"/>
      <c r="G36" s="467"/>
      <c r="H36" s="467"/>
      <c r="I36" s="467"/>
      <c r="J36" s="467"/>
      <c r="K36" s="467"/>
      <c r="L36" s="467"/>
      <c r="M36" s="324"/>
      <c r="N36" s="356" t="s">
        <v>268</v>
      </c>
      <c r="O36" s="357"/>
      <c r="P36" s="357"/>
      <c r="Q36" s="357"/>
      <c r="R36" s="357"/>
      <c r="S36" s="358"/>
    </row>
    <row r="37" spans="1:19" ht="15" customHeight="1" x14ac:dyDescent="0.25">
      <c r="A37" s="455"/>
      <c r="B37" s="322"/>
      <c r="C37" s="467"/>
      <c r="D37" s="467"/>
      <c r="E37" s="467"/>
      <c r="F37" s="467"/>
      <c r="G37" s="467"/>
      <c r="H37" s="467"/>
      <c r="I37" s="467"/>
      <c r="J37" s="467"/>
      <c r="K37" s="467"/>
      <c r="L37" s="467"/>
      <c r="M37" s="324"/>
      <c r="N37" s="356" t="s">
        <v>275</v>
      </c>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t="s">
        <v>278</v>
      </c>
      <c r="O38" s="366"/>
      <c r="P38" s="366"/>
      <c r="Q38" s="366"/>
      <c r="R38" s="366"/>
      <c r="S38" s="367"/>
    </row>
    <row r="39" spans="1:19" ht="15" customHeight="1" x14ac:dyDescent="0.25">
      <c r="A39" s="455"/>
      <c r="B39" s="319"/>
      <c r="C39" s="320"/>
      <c r="D39" s="320"/>
      <c r="E39" s="320"/>
      <c r="F39" s="320"/>
      <c r="G39" s="320"/>
      <c r="H39" s="320"/>
      <c r="I39" s="320"/>
      <c r="J39" s="320"/>
      <c r="K39" s="320"/>
      <c r="L39" s="320"/>
      <c r="M39" s="321"/>
      <c r="N39" s="353"/>
      <c r="O39" s="354"/>
      <c r="P39" s="354"/>
      <c r="Q39" s="354"/>
      <c r="R39" s="354"/>
      <c r="S39" s="355"/>
    </row>
    <row r="40" spans="1:19" ht="15" customHeight="1" x14ac:dyDescent="0.25">
      <c r="A40" s="455"/>
      <c r="B40" s="322"/>
      <c r="C40" s="467"/>
      <c r="D40" s="467"/>
      <c r="E40" s="467"/>
      <c r="F40" s="467"/>
      <c r="G40" s="467"/>
      <c r="H40" s="467"/>
      <c r="I40" s="467"/>
      <c r="J40" s="467"/>
      <c r="K40" s="467"/>
      <c r="L40" s="467"/>
      <c r="M40" s="324"/>
      <c r="N40" s="356"/>
      <c r="O40" s="357"/>
      <c r="P40" s="357"/>
      <c r="Q40" s="357"/>
      <c r="R40" s="357"/>
      <c r="S40" s="358"/>
    </row>
    <row r="41" spans="1:19" ht="15" customHeight="1" x14ac:dyDescent="0.25">
      <c r="A41" s="455"/>
      <c r="B41" s="322"/>
      <c r="C41" s="467"/>
      <c r="D41" s="467"/>
      <c r="E41" s="467"/>
      <c r="F41" s="467"/>
      <c r="G41" s="467"/>
      <c r="H41" s="467"/>
      <c r="I41" s="467"/>
      <c r="J41" s="467"/>
      <c r="K41" s="467"/>
      <c r="L41" s="467"/>
      <c r="M41" s="324"/>
      <c r="N41" s="356"/>
      <c r="O41" s="357"/>
      <c r="P41" s="357"/>
      <c r="Q41" s="357"/>
      <c r="R41" s="357"/>
      <c r="S41" s="358"/>
    </row>
    <row r="42" spans="1:19" ht="15" customHeight="1" x14ac:dyDescent="0.25">
      <c r="A42" s="455"/>
      <c r="B42" s="322"/>
      <c r="C42" s="467"/>
      <c r="D42" s="467"/>
      <c r="E42" s="467"/>
      <c r="F42" s="467"/>
      <c r="G42" s="467"/>
      <c r="H42" s="467"/>
      <c r="I42" s="467"/>
      <c r="J42" s="467"/>
      <c r="K42" s="467"/>
      <c r="L42" s="467"/>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467"/>
      <c r="D45" s="467"/>
      <c r="E45" s="467"/>
      <c r="F45" s="467"/>
      <c r="G45" s="467"/>
      <c r="H45" s="467"/>
      <c r="I45" s="467"/>
      <c r="J45" s="467"/>
      <c r="K45" s="467"/>
      <c r="L45" s="467"/>
      <c r="M45" s="324"/>
      <c r="N45" s="356"/>
      <c r="O45" s="357"/>
      <c r="P45" s="357"/>
      <c r="Q45" s="357"/>
      <c r="R45" s="357"/>
      <c r="S45" s="358"/>
    </row>
    <row r="46" spans="1:19" ht="15" hidden="1" customHeight="1" x14ac:dyDescent="0.25">
      <c r="A46" s="455"/>
      <c r="B46" s="322"/>
      <c r="C46" s="467"/>
      <c r="D46" s="467"/>
      <c r="E46" s="467"/>
      <c r="F46" s="467"/>
      <c r="G46" s="467"/>
      <c r="H46" s="467"/>
      <c r="I46" s="467"/>
      <c r="J46" s="467"/>
      <c r="K46" s="467"/>
      <c r="L46" s="467"/>
      <c r="M46" s="324"/>
      <c r="N46" s="356"/>
      <c r="O46" s="357"/>
      <c r="P46" s="357"/>
      <c r="Q46" s="357"/>
      <c r="R46" s="357"/>
      <c r="S46" s="358"/>
    </row>
    <row r="47" spans="1:19" ht="15" hidden="1" customHeight="1" x14ac:dyDescent="0.25">
      <c r="A47" s="455"/>
      <c r="B47" s="322"/>
      <c r="C47" s="467"/>
      <c r="D47" s="467"/>
      <c r="E47" s="467"/>
      <c r="F47" s="467"/>
      <c r="G47" s="467"/>
      <c r="H47" s="467"/>
      <c r="I47" s="467"/>
      <c r="J47" s="467"/>
      <c r="K47" s="467"/>
      <c r="L47" s="467"/>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467"/>
      <c r="D50" s="467"/>
      <c r="E50" s="467"/>
      <c r="F50" s="467"/>
      <c r="G50" s="467"/>
      <c r="H50" s="467"/>
      <c r="I50" s="467"/>
      <c r="J50" s="467"/>
      <c r="K50" s="467"/>
      <c r="L50" s="467"/>
      <c r="M50" s="324"/>
      <c r="N50" s="356"/>
      <c r="O50" s="357"/>
      <c r="P50" s="357"/>
      <c r="Q50" s="357"/>
      <c r="R50" s="357"/>
      <c r="S50" s="358"/>
    </row>
    <row r="51" spans="1:19" ht="15" hidden="1"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hidden="1"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544</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285</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Z1_ZP!G58</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12</v>
      </c>
      <c r="H72" s="335"/>
      <c r="I72" s="336"/>
      <c r="J72" s="377"/>
      <c r="K72" s="341"/>
      <c r="L72" s="491" t="s">
        <v>152</v>
      </c>
      <c r="M72" s="492"/>
      <c r="N72" s="492"/>
      <c r="O72" s="492"/>
      <c r="P72" s="492"/>
      <c r="Q72" s="492"/>
      <c r="R72" s="492"/>
      <c r="S72" s="493"/>
    </row>
    <row r="73" spans="1:19" ht="15" customHeight="1" x14ac:dyDescent="0.25">
      <c r="A73" s="343"/>
      <c r="B73" s="350" t="s">
        <v>121</v>
      </c>
      <c r="C73" s="351"/>
      <c r="D73" s="351"/>
      <c r="E73" s="351"/>
      <c r="F73" s="352"/>
      <c r="G73" s="331"/>
      <c r="H73" s="332"/>
      <c r="I73" s="333"/>
      <c r="J73" s="377"/>
      <c r="K73" s="341"/>
      <c r="L73" s="491" t="s">
        <v>179</v>
      </c>
      <c r="M73" s="492"/>
      <c r="N73" s="492"/>
      <c r="O73" s="492"/>
      <c r="P73" s="492"/>
      <c r="Q73" s="492"/>
      <c r="R73" s="492"/>
      <c r="S73" s="493"/>
    </row>
    <row r="74" spans="1:19" ht="15" customHeight="1" x14ac:dyDescent="0.25">
      <c r="A74" s="343"/>
      <c r="B74" s="350" t="s">
        <v>122</v>
      </c>
      <c r="C74" s="351"/>
      <c r="D74" s="351"/>
      <c r="E74" s="351"/>
      <c r="F74" s="352"/>
      <c r="G74" s="331"/>
      <c r="H74" s="332"/>
      <c r="I74" s="333"/>
      <c r="J74" s="377"/>
      <c r="K74" s="341"/>
      <c r="L74" s="316"/>
      <c r="M74" s="317"/>
      <c r="N74" s="317"/>
      <c r="O74" s="317"/>
      <c r="P74" s="317"/>
      <c r="Q74" s="317"/>
      <c r="R74" s="317"/>
      <c r="S74" s="318"/>
    </row>
    <row r="75" spans="1:19" ht="15" customHeight="1" x14ac:dyDescent="0.25">
      <c r="A75" s="343"/>
      <c r="B75" s="350" t="s">
        <v>123</v>
      </c>
      <c r="C75" s="351"/>
      <c r="D75" s="351"/>
      <c r="E75" s="351"/>
      <c r="F75" s="352"/>
      <c r="G75" s="331">
        <v>6</v>
      </c>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v>4</v>
      </c>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v>2</v>
      </c>
      <c r="H81" s="332"/>
      <c r="I81" s="333"/>
      <c r="J81" s="377"/>
      <c r="K81" s="341"/>
      <c r="L81" s="491" t="s">
        <v>148</v>
      </c>
      <c r="M81" s="492"/>
      <c r="N81" s="492"/>
      <c r="O81" s="492"/>
      <c r="P81" s="492"/>
      <c r="Q81" s="492"/>
      <c r="R81" s="492"/>
      <c r="S81" s="493"/>
    </row>
    <row r="82" spans="1:19" ht="15" customHeight="1" x14ac:dyDescent="0.25">
      <c r="A82" s="343"/>
      <c r="B82" s="350" t="s">
        <v>130</v>
      </c>
      <c r="C82" s="351"/>
      <c r="D82" s="351"/>
      <c r="E82" s="351"/>
      <c r="F82" s="352"/>
      <c r="G82" s="331"/>
      <c r="H82" s="332"/>
      <c r="I82" s="333"/>
      <c r="J82" s="377"/>
      <c r="K82" s="341"/>
      <c r="L82" s="491" t="s">
        <v>151</v>
      </c>
      <c r="M82" s="492"/>
      <c r="N82" s="492"/>
      <c r="O82" s="492"/>
      <c r="P82" s="492"/>
      <c r="Q82" s="492"/>
      <c r="R82" s="492"/>
      <c r="S82" s="493"/>
    </row>
    <row r="83" spans="1:19" ht="15" customHeight="1" x14ac:dyDescent="0.25">
      <c r="A83" s="343"/>
      <c r="B83" s="350" t="s">
        <v>131</v>
      </c>
      <c r="C83" s="351"/>
      <c r="D83" s="351"/>
      <c r="E83" s="351"/>
      <c r="F83" s="352"/>
      <c r="G83" s="331"/>
      <c r="H83" s="332"/>
      <c r="I83" s="333"/>
      <c r="J83" s="377"/>
      <c r="K83" s="341"/>
      <c r="L83" s="491" t="s">
        <v>160</v>
      </c>
      <c r="M83" s="492"/>
      <c r="N83" s="492"/>
      <c r="O83" s="492"/>
      <c r="P83" s="492"/>
      <c r="Q83" s="492"/>
      <c r="R83" s="492"/>
      <c r="S83" s="493"/>
    </row>
    <row r="84" spans="1:19" ht="15" customHeight="1" x14ac:dyDescent="0.25">
      <c r="A84" s="343"/>
      <c r="B84" s="309" t="s">
        <v>132</v>
      </c>
      <c r="C84" s="310"/>
      <c r="D84" s="310"/>
      <c r="E84" s="310"/>
      <c r="F84" s="311"/>
      <c r="G84" s="347">
        <f>Z1_ZP!H58</f>
        <v>63</v>
      </c>
      <c r="H84" s="348"/>
      <c r="I84" s="349"/>
      <c r="J84" s="377"/>
      <c r="K84" s="341"/>
      <c r="L84" s="491" t="s">
        <v>165</v>
      </c>
      <c r="M84" s="492"/>
      <c r="N84" s="492"/>
      <c r="O84" s="492"/>
      <c r="P84" s="492"/>
      <c r="Q84" s="492"/>
      <c r="R84" s="492"/>
      <c r="S84" s="493"/>
    </row>
    <row r="85" spans="1:19" ht="15" customHeight="1" x14ac:dyDescent="0.25">
      <c r="A85" s="343"/>
      <c r="B85" s="344" t="s">
        <v>202</v>
      </c>
      <c r="C85" s="345"/>
      <c r="D85" s="345"/>
      <c r="E85" s="345"/>
      <c r="F85" s="346"/>
      <c r="G85" s="334">
        <f>SUM(G84,G71)</f>
        <v>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Z1_ZP!E58</f>
        <v>zal. bez oceny</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193</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26.75" customHeight="1" x14ac:dyDescent="0.25">
      <c r="A98" s="430"/>
      <c r="B98" s="400" t="s">
        <v>678</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0" customHeight="1" x14ac:dyDescent="0.25">
      <c r="A100" s="430"/>
      <c r="B100" s="400"/>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k1vw68EC6l+6otu+jGiQDmHt50QqhBN2gDJsSFyQRrOxPV+OQ75xJc8JaVNTNCbxbu6ALS+mJqQB6GpX5n/lbw==" saltValue="hLfZ92pDH5hOq9zWkXO8U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2A00-000000000000}">
      <formula1>KEK_Z1</formula1>
    </dataValidation>
    <dataValidation type="list" allowBlank="1" showInputMessage="1" showErrorMessage="1" sqref="N34:S53" xr:uid="{00000000-0002-0000-2A00-000001000000}">
      <formula1>KEU_Z1</formula1>
    </dataValidation>
    <dataValidation type="list" allowBlank="1" showInputMessage="1" showErrorMessage="1" sqref="N14:S33" xr:uid="{00000000-0002-0000-2A00-000002000000}">
      <formula1>KEW_Z1</formula1>
    </dataValidation>
    <dataValidation type="list" allowBlank="1" showInputMessage="1" showErrorMessage="1" sqref="L81:L85" xr:uid="{00000000-0002-0000-2A00-000003000000}">
      <formula1>PRAC_STUD</formula1>
    </dataValidation>
    <dataValidation type="list" allowBlank="1" showInputMessage="1" showErrorMessage="1" sqref="L72:L79" xr:uid="{00000000-0002-0000-2A00-000004000000}">
      <formula1>METODY</formula1>
    </dataValidation>
    <dataValidation type="list" allowBlank="1" showInputMessage="1" showErrorMessage="1" sqref="L7" xr:uid="{00000000-0002-0000-2A00-000005000000}">
      <formula1>STATUS</formula1>
    </dataValidation>
    <dataValidation type="list" allowBlank="1" showInputMessage="1" showErrorMessage="1" sqref="B90:E94" xr:uid="{00000000-0002-0000-2A00-000006000000}">
      <formula1>ZAL</formula1>
    </dataValidation>
  </dataValidations>
  <hyperlinks>
    <hyperlink ref="O13" r:id="rId1" xr:uid="{E8EBF7D8-419E-445B-97FB-82E0676A91C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92D050"/>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Z1_ZP!B59</f>
        <v>Moduł Z1/11</v>
      </c>
      <c r="D3" s="308"/>
      <c r="E3" s="308"/>
      <c r="F3" s="288"/>
      <c r="G3" s="3"/>
      <c r="H3" s="3"/>
      <c r="I3" s="3"/>
      <c r="J3" s="3"/>
      <c r="K3" s="3"/>
      <c r="L3" s="4"/>
      <c r="M3" s="4"/>
      <c r="N3" s="4"/>
      <c r="O3" s="4"/>
      <c r="P3" s="4"/>
      <c r="Q3" s="4"/>
    </row>
    <row r="4" spans="1:19" s="175" customFormat="1" ht="39.75" customHeight="1" thickBot="1" x14ac:dyDescent="0.3">
      <c r="A4" s="290" t="s">
        <v>93</v>
      </c>
      <c r="B4" s="290"/>
      <c r="C4" s="298" t="str">
        <f>Z1_ZP!C59</f>
        <v>Moduł specjalnościowy (2) ZARZĄDZANIE PROJEKTAMI</v>
      </c>
      <c r="D4" s="299"/>
      <c r="E4" s="299"/>
      <c r="F4" s="299"/>
      <c r="G4" s="299"/>
      <c r="H4" s="299"/>
      <c r="I4" s="299"/>
      <c r="J4" s="300"/>
      <c r="K4" s="303" t="s">
        <v>94</v>
      </c>
      <c r="L4" s="303"/>
      <c r="M4" s="139">
        <f>Z1_ZP!D59</f>
        <v>14</v>
      </c>
      <c r="N4" s="301" t="s">
        <v>95</v>
      </c>
      <c r="O4" s="302"/>
      <c r="P4" s="295" t="str">
        <f>Z1_ZP!F59</f>
        <v>dr D. Dżega-Pietruszkiewicz</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359</v>
      </c>
      <c r="H6" s="134" t="s">
        <v>99</v>
      </c>
      <c r="I6" s="44">
        <v>5</v>
      </c>
      <c r="J6" s="7" t="s">
        <v>288</v>
      </c>
      <c r="K6" s="291" t="s">
        <v>100</v>
      </c>
      <c r="L6" s="291"/>
      <c r="M6" s="292" t="s">
        <v>101</v>
      </c>
      <c r="N6" s="292"/>
      <c r="O6" s="139" t="s">
        <v>102</v>
      </c>
      <c r="P6" s="293" t="s">
        <v>103</v>
      </c>
      <c r="Q6" s="294"/>
      <c r="R6" s="139">
        <f>Z1_ZP!G59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768</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794</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795</v>
      </c>
      <c r="B22" s="272"/>
      <c r="C22" s="272"/>
      <c r="D22" s="272"/>
      <c r="E22" s="272"/>
      <c r="F22" s="272" t="s">
        <v>796</v>
      </c>
      <c r="G22" s="272"/>
      <c r="H22" s="272"/>
      <c r="I22" s="272"/>
      <c r="J22" s="272"/>
      <c r="K22" s="272"/>
      <c r="L22" s="272" t="s">
        <v>797</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Z1_ZP!B59</f>
        <v>Moduł Z1/11</v>
      </c>
      <c r="C26" s="231"/>
      <c r="D26" s="37" t="str">
        <f>Z1_ZP!B60</f>
        <v>Kurs 11.1.</v>
      </c>
      <c r="E26" s="178" t="str">
        <f>Z1_ZP!B59</f>
        <v>Moduł Z1/11</v>
      </c>
      <c r="F26" s="235" t="str">
        <f>Z1_ZP!B61</f>
        <v>Kurs 11.2.</v>
      </c>
      <c r="G26" s="236"/>
      <c r="H26" s="240" t="str">
        <f>Z1_ZP!B59</f>
        <v>Moduł Z1/11</v>
      </c>
      <c r="I26" s="241"/>
      <c r="J26" s="38" t="str">
        <f>Z1_ZP!B62</f>
        <v>Kurs 11.3.</v>
      </c>
      <c r="K26" s="245"/>
      <c r="L26" s="246"/>
      <c r="M26" s="245"/>
      <c r="N26" s="246"/>
      <c r="O26" s="247"/>
      <c r="P26" s="248"/>
      <c r="Q26" s="247"/>
      <c r="R26" s="249"/>
    </row>
    <row r="27" spans="1:19" s="179" customFormat="1" ht="59.25" customHeight="1" x14ac:dyDescent="0.25">
      <c r="A27" s="128" t="s">
        <v>109</v>
      </c>
      <c r="B27" s="473" t="str">
        <f>Z1_ZP!C60</f>
        <v>Zarządzanie ryzykiem w projektach</v>
      </c>
      <c r="C27" s="474"/>
      <c r="D27" s="475"/>
      <c r="E27" s="476" t="str">
        <f>Z1_ZP!C61</f>
        <v>Zarządzanie zmianą i komunikacją</v>
      </c>
      <c r="F27" s="477"/>
      <c r="G27" s="478"/>
      <c r="H27" s="479" t="str">
        <f>Z1_ZP!C62</f>
        <v>Narzędzia IT wspomagajace zarządzanie projektami</v>
      </c>
      <c r="I27" s="480"/>
      <c r="J27" s="481"/>
      <c r="K27" s="482"/>
      <c r="L27" s="483"/>
      <c r="M27" s="483"/>
      <c r="N27" s="484"/>
      <c r="O27" s="485"/>
      <c r="P27" s="486"/>
      <c r="Q27" s="486"/>
      <c r="R27" s="487"/>
    </row>
    <row r="28" spans="1:19" s="179" customFormat="1" ht="30" customHeight="1" thickBot="1" x14ac:dyDescent="0.3">
      <c r="A28" s="43" t="s">
        <v>110</v>
      </c>
      <c r="B28" s="212">
        <f>Z1_ZP!D60</f>
        <v>5</v>
      </c>
      <c r="C28" s="213"/>
      <c r="D28" s="214"/>
      <c r="E28" s="215">
        <f>Z1_ZP!D61</f>
        <v>4</v>
      </c>
      <c r="F28" s="216"/>
      <c r="G28" s="217"/>
      <c r="H28" s="218">
        <f>Z1_ZP!D62</f>
        <v>5</v>
      </c>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i6gh8FsRmIgEnprU1IkYDq+nFSv0yTdRYNNotbpfx7L5hPgsT4p3Qxg+J59L+yKe1tape4ohtEW74PTShmN/kw==" saltValue="TTEgcUMnsllx56e/wD3jb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DDD62D31-88A3-4E5A-A9A2-33B744D2F735}"/>
    <hyperlink ref="C29" r:id="rId2" xr:uid="{8AF97B7A-2C0A-4E2C-B568-A5B3D1E0DA78}"/>
    <hyperlink ref="I29" r:id="rId3" xr:uid="{24AEE358-A665-4B8D-80A3-9D688A0A323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Z1_ZP!B59</f>
        <v>Moduł Z1/11</v>
      </c>
      <c r="B3" s="384"/>
      <c r="C3" s="384"/>
      <c r="D3" s="388" t="str">
        <f>Z1_ZP!C59</f>
        <v>Moduł specjalnościowy (2)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Z1_ZP!B60</f>
        <v>Kurs 11.1.</v>
      </c>
      <c r="E4" s="386"/>
      <c r="F4" s="386"/>
      <c r="G4" s="386"/>
      <c r="H4" s="386"/>
      <c r="I4" s="387"/>
      <c r="J4" s="3"/>
      <c r="K4" s="3"/>
      <c r="L4" s="4"/>
      <c r="M4" s="4"/>
      <c r="N4" s="4"/>
      <c r="O4" s="4"/>
      <c r="P4" s="4"/>
      <c r="Q4" s="4"/>
      <c r="R4" s="4"/>
    </row>
    <row r="5" spans="1:19" ht="23.25" thickBot="1" x14ac:dyDescent="0.3">
      <c r="A5" s="448" t="s">
        <v>109</v>
      </c>
      <c r="B5" s="448"/>
      <c r="C5" s="448"/>
      <c r="D5" s="449" t="str">
        <f>Z1_ZP!C60</f>
        <v>Zarządzanie ryzykiem w projektach</v>
      </c>
      <c r="E5" s="449"/>
      <c r="F5" s="449"/>
      <c r="G5" s="449"/>
      <c r="H5" s="449"/>
      <c r="I5" s="449"/>
      <c r="J5" s="449"/>
      <c r="K5" s="449"/>
      <c r="L5" s="450" t="s">
        <v>94</v>
      </c>
      <c r="M5" s="450"/>
      <c r="N5" s="16">
        <f>Z1_ZP!D60</f>
        <v>5</v>
      </c>
      <c r="O5" s="450" t="s">
        <v>95</v>
      </c>
      <c r="P5" s="450"/>
      <c r="Q5" s="451" t="str">
        <f>Z1_ZP!F59</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(11)'!G6</f>
        <v>III</v>
      </c>
      <c r="H7" s="138" t="s">
        <v>99</v>
      </c>
      <c r="I7" s="44">
        <f>'M (11)'!I6</f>
        <v>5</v>
      </c>
      <c r="J7" s="293" t="s">
        <v>287</v>
      </c>
      <c r="K7" s="294"/>
      <c r="L7" s="392" t="s">
        <v>100</v>
      </c>
      <c r="M7" s="393"/>
      <c r="N7" s="7" t="s">
        <v>101</v>
      </c>
      <c r="O7" s="459" t="s">
        <v>102</v>
      </c>
      <c r="P7" s="459"/>
      <c r="Q7" s="460" t="s">
        <v>103</v>
      </c>
      <c r="R7" s="460"/>
      <c r="S7" s="17">
        <f>Z1_ZP!G60</f>
        <v>26</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798</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799</v>
      </c>
      <c r="C19" s="320"/>
      <c r="D19" s="320"/>
      <c r="E19" s="320"/>
      <c r="F19" s="320"/>
      <c r="G19" s="320"/>
      <c r="H19" s="320"/>
      <c r="I19" s="320"/>
      <c r="J19" s="320"/>
      <c r="K19" s="320"/>
      <c r="L19" s="320"/>
      <c r="M19" s="321"/>
      <c r="N19" s="353" t="s">
        <v>255</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800</v>
      </c>
      <c r="C24" s="320"/>
      <c r="D24" s="320"/>
      <c r="E24" s="320"/>
      <c r="F24" s="320"/>
      <c r="G24" s="320"/>
      <c r="H24" s="320"/>
      <c r="I24" s="320"/>
      <c r="J24" s="320"/>
      <c r="K24" s="320"/>
      <c r="L24" s="320"/>
      <c r="M24" s="321"/>
      <c r="N24" s="353" t="s">
        <v>259</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801</v>
      </c>
      <c r="C34" s="398"/>
      <c r="D34" s="398"/>
      <c r="E34" s="398"/>
      <c r="F34" s="398"/>
      <c r="G34" s="398"/>
      <c r="H34" s="398"/>
      <c r="I34" s="398"/>
      <c r="J34" s="398"/>
      <c r="K34" s="398"/>
      <c r="L34" s="398"/>
      <c r="M34" s="399"/>
      <c r="N34" s="362" t="s">
        <v>267</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277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802</v>
      </c>
      <c r="C39" s="320"/>
      <c r="D39" s="320"/>
      <c r="E39" s="320"/>
      <c r="F39" s="320"/>
      <c r="G39" s="320"/>
      <c r="H39" s="320"/>
      <c r="I39" s="320"/>
      <c r="J39" s="320"/>
      <c r="K39" s="320"/>
      <c r="L39" s="320"/>
      <c r="M39" s="321"/>
      <c r="N39" s="353" t="s">
        <v>268</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803</v>
      </c>
      <c r="C44" s="320"/>
      <c r="D44" s="320"/>
      <c r="E44" s="320"/>
      <c r="F44" s="320"/>
      <c r="G44" s="320"/>
      <c r="H44" s="320"/>
      <c r="I44" s="320"/>
      <c r="J44" s="320"/>
      <c r="K44" s="320"/>
      <c r="L44" s="320"/>
      <c r="M44" s="321"/>
      <c r="N44" s="353" t="s">
        <v>273</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275</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116</v>
      </c>
      <c r="B54" s="397" t="s">
        <v>804</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805</v>
      </c>
      <c r="C59" s="320"/>
      <c r="D59" s="320"/>
      <c r="E59" s="320"/>
      <c r="F59" s="320"/>
      <c r="G59" s="320"/>
      <c r="H59" s="320"/>
      <c r="I59" s="320"/>
      <c r="J59" s="320"/>
      <c r="K59" s="320"/>
      <c r="L59" s="320"/>
      <c r="M59" s="321"/>
      <c r="N59" s="353" t="s">
        <v>284</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806</v>
      </c>
      <c r="C64" s="320"/>
      <c r="D64" s="320"/>
      <c r="E64" s="320"/>
      <c r="F64" s="320"/>
      <c r="G64" s="320"/>
      <c r="H64" s="320"/>
      <c r="I64" s="320"/>
      <c r="J64" s="320"/>
      <c r="K64" s="320"/>
      <c r="L64" s="320"/>
      <c r="M64" s="321"/>
      <c r="N64" s="353" t="s">
        <v>285</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Z1_ZP!G60</f>
        <v>26</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26</v>
      </c>
      <c r="H72" s="335"/>
      <c r="I72" s="336"/>
      <c r="J72" s="377"/>
      <c r="K72" s="341"/>
      <c r="L72" s="316" t="s">
        <v>172</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155</v>
      </c>
      <c r="M73" s="317"/>
      <c r="N73" s="317"/>
      <c r="O73" s="317"/>
      <c r="P73" s="317"/>
      <c r="Q73" s="317"/>
      <c r="R73" s="317"/>
      <c r="S73" s="318"/>
    </row>
    <row r="74" spans="1:19" ht="15" customHeight="1" x14ac:dyDescent="0.25">
      <c r="A74" s="343"/>
      <c r="B74" s="350" t="s">
        <v>122</v>
      </c>
      <c r="C74" s="351"/>
      <c r="D74" s="351"/>
      <c r="E74" s="351"/>
      <c r="F74" s="352"/>
      <c r="G74" s="331">
        <v>18</v>
      </c>
      <c r="H74" s="332"/>
      <c r="I74" s="333"/>
      <c r="J74" s="377"/>
      <c r="K74" s="341"/>
      <c r="L74" s="316" t="s">
        <v>163</v>
      </c>
      <c r="M74" s="317"/>
      <c r="N74" s="317"/>
      <c r="O74" s="317"/>
      <c r="P74" s="317"/>
      <c r="Q74" s="317"/>
      <c r="R74" s="317"/>
      <c r="S74" s="318"/>
    </row>
    <row r="75" spans="1:19" ht="15" customHeight="1" x14ac:dyDescent="0.25">
      <c r="A75" s="343"/>
      <c r="B75" s="350" t="s">
        <v>123</v>
      </c>
      <c r="C75" s="351"/>
      <c r="D75" s="351"/>
      <c r="E75" s="351"/>
      <c r="F75" s="352"/>
      <c r="G75" s="331">
        <v>6</v>
      </c>
      <c r="H75" s="332"/>
      <c r="I75" s="333"/>
      <c r="J75" s="377"/>
      <c r="K75" s="341"/>
      <c r="L75" s="316" t="s">
        <v>149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154</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151</v>
      </c>
      <c r="M83" s="317"/>
      <c r="N83" s="317"/>
      <c r="O83" s="317"/>
      <c r="P83" s="317"/>
      <c r="Q83" s="317"/>
      <c r="R83" s="317"/>
      <c r="S83" s="318"/>
    </row>
    <row r="84" spans="1:19" ht="15" customHeight="1" x14ac:dyDescent="0.25">
      <c r="A84" s="343"/>
      <c r="B84" s="309" t="s">
        <v>132</v>
      </c>
      <c r="C84" s="310"/>
      <c r="D84" s="310"/>
      <c r="E84" s="310"/>
      <c r="F84" s="311"/>
      <c r="G84" s="347">
        <f>Z1_ZP!H60</f>
        <v>99</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Z1_ZP!E60</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146</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339</v>
      </c>
      <c r="C91" s="418"/>
      <c r="D91" s="418"/>
      <c r="E91" s="419"/>
      <c r="F91" s="420">
        <v>50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23" customHeight="1" x14ac:dyDescent="0.25">
      <c r="A98" s="430"/>
      <c r="B98" s="400" t="s">
        <v>807</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50.1" customHeight="1" x14ac:dyDescent="0.25">
      <c r="A100" s="430"/>
      <c r="B100" s="400" t="s">
        <v>808</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9.950000000000003" customHeight="1" x14ac:dyDescent="0.25">
      <c r="A102" s="430"/>
      <c r="B102" s="400" t="s">
        <v>809</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7YZXdXZ9+xfbwJlIqvmrLMq7WAhLiuqUXpcmm8NDzV3P7mNN0OcC4BinWjg3pTwEXrYk6gUaEgGePmBFmWS3Og==" saltValue="jUC5dlkcyfPZD7wP63zb/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14:S33" xr:uid="{9FA77F8A-0134-4C5C-B51E-B4AD0D4F848B}">
      <formula1>KEW_Z1</formula1>
    </dataValidation>
    <dataValidation type="list" allowBlank="1" showInputMessage="1" showErrorMessage="1" sqref="N34:S53" xr:uid="{28737BA0-7015-42D7-923A-9B760F64C4CA}">
      <formula1>KEU_Z1</formula1>
    </dataValidation>
    <dataValidation type="list" allowBlank="1" showInputMessage="1" showErrorMessage="1" sqref="N54:S68" xr:uid="{186F082F-687F-42E0-BB1E-49C7F66DC12F}">
      <formula1>KEK_Z1</formula1>
    </dataValidation>
  </dataValidations>
  <hyperlinks>
    <hyperlink ref="O13" r:id="rId1" xr:uid="{1ACF58A3-D6F3-4CE9-8065-CB3C505BC13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Z1_ZP!B59</f>
        <v>Moduł Z1/11</v>
      </c>
      <c r="B3" s="384"/>
      <c r="C3" s="384"/>
      <c r="D3" s="388" t="str">
        <f>Z1_ZP!C59</f>
        <v>Moduł specjalnościowy (2)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Z1_ZP!B61</f>
        <v>Kurs 11.2.</v>
      </c>
      <c r="E4" s="386"/>
      <c r="F4" s="386"/>
      <c r="G4" s="386"/>
      <c r="H4" s="386"/>
      <c r="I4" s="387"/>
      <c r="J4" s="3"/>
      <c r="K4" s="3"/>
      <c r="L4" s="4"/>
      <c r="M4" s="4"/>
      <c r="N4" s="4"/>
      <c r="O4" s="4"/>
      <c r="P4" s="4"/>
      <c r="Q4" s="4"/>
      <c r="R4" s="4"/>
    </row>
    <row r="5" spans="1:19" ht="23.25" thickBot="1" x14ac:dyDescent="0.3">
      <c r="A5" s="448" t="s">
        <v>109</v>
      </c>
      <c r="B5" s="448"/>
      <c r="C5" s="448"/>
      <c r="D5" s="449" t="str">
        <f>Z1_ZP!C61</f>
        <v>Zarządzanie zmianą i komunikacją</v>
      </c>
      <c r="E5" s="449"/>
      <c r="F5" s="449"/>
      <c r="G5" s="449"/>
      <c r="H5" s="449"/>
      <c r="I5" s="449"/>
      <c r="J5" s="449"/>
      <c r="K5" s="449"/>
      <c r="L5" s="450" t="s">
        <v>94</v>
      </c>
      <c r="M5" s="450"/>
      <c r="N5" s="16">
        <f>Z1_ZP!D61</f>
        <v>4</v>
      </c>
      <c r="O5" s="450" t="s">
        <v>95</v>
      </c>
      <c r="P5" s="450"/>
      <c r="Q5" s="451" t="str">
        <f>Z1_ZP!F59</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(11)'!G6</f>
        <v>III</v>
      </c>
      <c r="H7" s="138" t="s">
        <v>99</v>
      </c>
      <c r="I7" s="44">
        <f>'M (11)'!I6</f>
        <v>5</v>
      </c>
      <c r="J7" s="293" t="s">
        <v>287</v>
      </c>
      <c r="K7" s="294"/>
      <c r="L7" s="392" t="s">
        <v>100</v>
      </c>
      <c r="M7" s="393"/>
      <c r="N7" s="7" t="s">
        <v>101</v>
      </c>
      <c r="O7" s="459" t="s">
        <v>102</v>
      </c>
      <c r="P7" s="459"/>
      <c r="Q7" s="460" t="s">
        <v>103</v>
      </c>
      <c r="R7" s="460"/>
      <c r="S7" s="17">
        <f>Z1_ZP!G61</f>
        <v>30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810</v>
      </c>
      <c r="C14" s="398"/>
      <c r="D14" s="398"/>
      <c r="E14" s="398"/>
      <c r="F14" s="398"/>
      <c r="G14" s="398"/>
      <c r="H14" s="398"/>
      <c r="I14" s="398"/>
      <c r="J14" s="398"/>
      <c r="K14" s="398"/>
      <c r="L14" s="398"/>
      <c r="M14" s="399"/>
      <c r="N14" s="362" t="s">
        <v>251</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252</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811</v>
      </c>
      <c r="C19" s="320"/>
      <c r="D19" s="320"/>
      <c r="E19" s="320"/>
      <c r="F19" s="320"/>
      <c r="G19" s="320"/>
      <c r="H19" s="320"/>
      <c r="I19" s="320"/>
      <c r="J19" s="320"/>
      <c r="K19" s="320"/>
      <c r="L19" s="320"/>
      <c r="M19" s="321"/>
      <c r="N19" s="353" t="s">
        <v>259</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812</v>
      </c>
      <c r="C24" s="320"/>
      <c r="D24" s="320"/>
      <c r="E24" s="320"/>
      <c r="F24" s="320"/>
      <c r="G24" s="320"/>
      <c r="H24" s="320"/>
      <c r="I24" s="320"/>
      <c r="J24" s="320"/>
      <c r="K24" s="320"/>
      <c r="L24" s="320"/>
      <c r="M24" s="321"/>
      <c r="N24" s="353" t="s">
        <v>252</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813</v>
      </c>
      <c r="C34" s="398"/>
      <c r="D34" s="398"/>
      <c r="E34" s="398"/>
      <c r="F34" s="398"/>
      <c r="G34" s="398"/>
      <c r="H34" s="398"/>
      <c r="I34" s="398"/>
      <c r="J34" s="398"/>
      <c r="K34" s="398"/>
      <c r="L34" s="398"/>
      <c r="M34" s="399"/>
      <c r="N34" s="362" t="s">
        <v>268</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814</v>
      </c>
      <c r="C39" s="320"/>
      <c r="D39" s="320"/>
      <c r="E39" s="320"/>
      <c r="F39" s="320"/>
      <c r="G39" s="320"/>
      <c r="H39" s="320"/>
      <c r="I39" s="320"/>
      <c r="J39" s="320"/>
      <c r="K39" s="320"/>
      <c r="L39" s="320"/>
      <c r="M39" s="321"/>
      <c r="N39" s="353" t="s">
        <v>271</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818</v>
      </c>
      <c r="C44" s="320"/>
      <c r="D44" s="320"/>
      <c r="E44" s="320"/>
      <c r="F44" s="320"/>
      <c r="G44" s="320"/>
      <c r="H44" s="320"/>
      <c r="I44" s="320"/>
      <c r="J44" s="320"/>
      <c r="K44" s="320"/>
      <c r="L44" s="320"/>
      <c r="M44" s="321"/>
      <c r="N44" s="353" t="s">
        <v>272</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273</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116</v>
      </c>
      <c r="B54" s="397" t="s">
        <v>815</v>
      </c>
      <c r="C54" s="398"/>
      <c r="D54" s="398"/>
      <c r="E54" s="398"/>
      <c r="F54" s="398"/>
      <c r="G54" s="398"/>
      <c r="H54" s="398"/>
      <c r="I54" s="398"/>
      <c r="J54" s="398"/>
      <c r="K54" s="398"/>
      <c r="L54" s="398"/>
      <c r="M54" s="399"/>
      <c r="N54" s="362" t="s">
        <v>281</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816</v>
      </c>
      <c r="C59" s="320"/>
      <c r="D59" s="320"/>
      <c r="E59" s="320"/>
      <c r="F59" s="320"/>
      <c r="G59" s="320"/>
      <c r="H59" s="320"/>
      <c r="I59" s="320"/>
      <c r="J59" s="320"/>
      <c r="K59" s="320"/>
      <c r="L59" s="320"/>
      <c r="M59" s="321"/>
      <c r="N59" s="353" t="s">
        <v>284</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817</v>
      </c>
      <c r="C64" s="320"/>
      <c r="D64" s="320"/>
      <c r="E64" s="320"/>
      <c r="F64" s="320"/>
      <c r="G64" s="320"/>
      <c r="H64" s="320"/>
      <c r="I64" s="320"/>
      <c r="J64" s="320"/>
      <c r="K64" s="320"/>
      <c r="L64" s="320"/>
      <c r="M64" s="321"/>
      <c r="N64" s="353" t="s">
        <v>285</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Z1_ZP!G61</f>
        <v>30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30</v>
      </c>
      <c r="H72" s="335"/>
      <c r="I72" s="336"/>
      <c r="J72" s="377"/>
      <c r="K72" s="341"/>
      <c r="L72" s="316" t="s">
        <v>149</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155</v>
      </c>
      <c r="M73" s="317"/>
      <c r="N73" s="317"/>
      <c r="O73" s="317"/>
      <c r="P73" s="317"/>
      <c r="Q73" s="317"/>
      <c r="R73" s="317"/>
      <c r="S73" s="318"/>
    </row>
    <row r="74" spans="1:19" ht="15" customHeight="1" x14ac:dyDescent="0.25">
      <c r="A74" s="343"/>
      <c r="B74" s="350" t="s">
        <v>122</v>
      </c>
      <c r="C74" s="351"/>
      <c r="D74" s="351"/>
      <c r="E74" s="351"/>
      <c r="F74" s="352"/>
      <c r="G74" s="331">
        <v>10</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20</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151</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t="s">
        <v>148</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Z1_ZP!H61</f>
        <v>70</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Z1_ZP!E61</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170</v>
      </c>
      <c r="C90" s="418"/>
      <c r="D90" s="418"/>
      <c r="E90" s="419"/>
      <c r="F90" s="420">
        <v>30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20</v>
      </c>
      <c r="G91" s="421"/>
      <c r="H91" s="421"/>
      <c r="I91" s="422"/>
      <c r="J91" s="441"/>
      <c r="K91" s="445"/>
      <c r="L91" s="328" t="s">
        <v>138</v>
      </c>
      <c r="M91" s="329"/>
      <c r="N91" s="329"/>
      <c r="O91" s="329"/>
      <c r="P91" s="329"/>
      <c r="Q91" s="329"/>
      <c r="R91" s="329"/>
      <c r="S91" s="330"/>
    </row>
    <row r="92" spans="1:19" ht="15" customHeight="1" x14ac:dyDescent="0.25">
      <c r="A92" s="437"/>
      <c r="B92" s="417" t="s">
        <v>339</v>
      </c>
      <c r="C92" s="418"/>
      <c r="D92" s="418"/>
      <c r="E92" s="419"/>
      <c r="F92" s="420">
        <v>50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11.75" customHeight="1" x14ac:dyDescent="0.25">
      <c r="A98" s="430"/>
      <c r="B98" s="400" t="s">
        <v>819</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6" customHeight="1" x14ac:dyDescent="0.25">
      <c r="A100" s="430"/>
      <c r="B100" s="400" t="s">
        <v>820</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nh7B0qbZbR6GGGh09dy6Y3L783+6FmK+sKuzoZhqpjDRgikRZFJibZ42jAVG4m+YEwvcedGt2eBm30XBfj8PAA==" saltValue="56DjHVYOIC9fZu2L6vGkD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ABD9B123-9E65-4933-97A7-D38C43146256}">
      <formula1>KEK_Z1</formula1>
    </dataValidation>
    <dataValidation type="list" allowBlank="1" showInputMessage="1" showErrorMessage="1" sqref="N34:S53" xr:uid="{6CF3640F-B547-4F47-814B-7EE5ECB6322D}">
      <formula1>KEU_Z1</formula1>
    </dataValidation>
    <dataValidation type="list" allowBlank="1" showInputMessage="1" showErrorMessage="1" sqref="N14:S33" xr:uid="{7CE8658B-F862-42C7-9471-E6CA7EC92239}">
      <formula1>KEW_Z1</formula1>
    </dataValidation>
    <dataValidation type="list" allowBlank="1" showInputMessage="1" showErrorMessage="1" sqref="L81:L85" xr:uid="{00000000-0002-0000-2D00-000003000000}">
      <formula1>PRAC_STUD</formula1>
    </dataValidation>
    <dataValidation type="list" allowBlank="1" showInputMessage="1" showErrorMessage="1" sqref="L72:L79" xr:uid="{00000000-0002-0000-2D00-000004000000}">
      <formula1>METODY</formula1>
    </dataValidation>
    <dataValidation type="list" allowBlank="1" showInputMessage="1" showErrorMessage="1" sqref="L7" xr:uid="{00000000-0002-0000-2D00-000005000000}">
      <formula1>STATUS</formula1>
    </dataValidation>
    <dataValidation type="list" allowBlank="1" showInputMessage="1" showErrorMessage="1" sqref="B90:E94" xr:uid="{00000000-0002-0000-2D00-000006000000}">
      <formula1>ZAL</formula1>
    </dataValidation>
  </dataValidations>
  <hyperlinks>
    <hyperlink ref="O13" r:id="rId1" xr:uid="{5CDD362C-A523-4B2E-8CCD-80326FC292F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Z1_ZP!B59</f>
        <v>Moduł Z1/11</v>
      </c>
      <c r="B3" s="384"/>
      <c r="C3" s="384"/>
      <c r="D3" s="388" t="str">
        <f>Z1_ZP!C59</f>
        <v>Moduł specjalnościowy (2)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Z1_ZP!B62</f>
        <v>Kurs 11.3.</v>
      </c>
      <c r="E4" s="386"/>
      <c r="F4" s="386"/>
      <c r="G4" s="386"/>
      <c r="H4" s="386"/>
      <c r="I4" s="387"/>
      <c r="J4" s="3"/>
      <c r="K4" s="3"/>
      <c r="L4" s="4"/>
      <c r="M4" s="4"/>
      <c r="N4" s="4"/>
      <c r="O4" s="4"/>
      <c r="P4" s="4"/>
      <c r="Q4" s="4"/>
      <c r="R4" s="4"/>
    </row>
    <row r="5" spans="1:19" ht="23.25" thickBot="1" x14ac:dyDescent="0.3">
      <c r="A5" s="448" t="s">
        <v>109</v>
      </c>
      <c r="B5" s="448"/>
      <c r="C5" s="448"/>
      <c r="D5" s="449" t="str">
        <f>Z1_ZP!C62</f>
        <v>Narzędzia IT wspomagajace zarządzanie projektami</v>
      </c>
      <c r="E5" s="449"/>
      <c r="F5" s="449"/>
      <c r="G5" s="449"/>
      <c r="H5" s="449"/>
      <c r="I5" s="449"/>
      <c r="J5" s="449"/>
      <c r="K5" s="449"/>
      <c r="L5" s="450" t="s">
        <v>94</v>
      </c>
      <c r="M5" s="450"/>
      <c r="N5" s="16">
        <f>Z1_ZP!D62</f>
        <v>5</v>
      </c>
      <c r="O5" s="450" t="s">
        <v>95</v>
      </c>
      <c r="P5" s="450"/>
      <c r="Q5" s="451" t="str">
        <f>Z1_ZP!F59</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(11)'!G6</f>
        <v>III</v>
      </c>
      <c r="H7" s="138" t="s">
        <v>99</v>
      </c>
      <c r="I7" s="44">
        <f>'M (11)'!I6</f>
        <v>5</v>
      </c>
      <c r="J7" s="293" t="s">
        <v>287</v>
      </c>
      <c r="K7" s="294"/>
      <c r="L7" s="392" t="s">
        <v>100</v>
      </c>
      <c r="M7" s="393"/>
      <c r="N7" s="7" t="s">
        <v>101</v>
      </c>
      <c r="O7" s="459" t="s">
        <v>102</v>
      </c>
      <c r="P7" s="459"/>
      <c r="Q7" s="460" t="s">
        <v>103</v>
      </c>
      <c r="R7" s="460"/>
      <c r="S7" s="17">
        <f>Z1_ZP!G62</f>
        <v>30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821</v>
      </c>
      <c r="C14" s="398"/>
      <c r="D14" s="398"/>
      <c r="E14" s="398"/>
      <c r="F14" s="398"/>
      <c r="G14" s="398"/>
      <c r="H14" s="398"/>
      <c r="I14" s="398"/>
      <c r="J14" s="398"/>
      <c r="K14" s="398"/>
      <c r="L14" s="398"/>
      <c r="M14" s="399"/>
      <c r="N14" s="362" t="s">
        <v>260</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263</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822</v>
      </c>
      <c r="C19" s="320"/>
      <c r="D19" s="320"/>
      <c r="E19" s="320"/>
      <c r="F19" s="320"/>
      <c r="G19" s="320"/>
      <c r="H19" s="320"/>
      <c r="I19" s="320"/>
      <c r="J19" s="320"/>
      <c r="K19" s="320"/>
      <c r="L19" s="320"/>
      <c r="M19" s="321"/>
      <c r="N19" s="353" t="s">
        <v>252</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255</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823</v>
      </c>
      <c r="C24" s="320"/>
      <c r="D24" s="320"/>
      <c r="E24" s="320"/>
      <c r="F24" s="320"/>
      <c r="G24" s="320"/>
      <c r="H24" s="320"/>
      <c r="I24" s="320"/>
      <c r="J24" s="320"/>
      <c r="K24" s="320"/>
      <c r="L24" s="320"/>
      <c r="M24" s="321"/>
      <c r="N24" s="353" t="s">
        <v>264</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824</v>
      </c>
      <c r="C34" s="398"/>
      <c r="D34" s="398"/>
      <c r="E34" s="398"/>
      <c r="F34" s="398"/>
      <c r="G34" s="398"/>
      <c r="H34" s="398"/>
      <c r="I34" s="398"/>
      <c r="J34" s="398"/>
      <c r="K34" s="398"/>
      <c r="L34" s="398"/>
      <c r="M34" s="399"/>
      <c r="N34" s="362" t="s">
        <v>268</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825</v>
      </c>
      <c r="C39" s="320"/>
      <c r="D39" s="320"/>
      <c r="E39" s="320"/>
      <c r="F39" s="320"/>
      <c r="G39" s="320"/>
      <c r="H39" s="320"/>
      <c r="I39" s="320"/>
      <c r="J39" s="320"/>
      <c r="K39" s="320"/>
      <c r="L39" s="320"/>
      <c r="M39" s="321"/>
      <c r="N39" s="353" t="s">
        <v>277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826</v>
      </c>
      <c r="C44" s="320"/>
      <c r="D44" s="320"/>
      <c r="E44" s="320"/>
      <c r="F44" s="320"/>
      <c r="G44" s="320"/>
      <c r="H44" s="320"/>
      <c r="I44" s="320"/>
      <c r="J44" s="320"/>
      <c r="K44" s="320"/>
      <c r="L44" s="320"/>
      <c r="M44" s="321"/>
      <c r="N44" s="353" t="s">
        <v>274</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273</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116</v>
      </c>
      <c r="B54" s="397" t="s">
        <v>827</v>
      </c>
      <c r="C54" s="398"/>
      <c r="D54" s="398"/>
      <c r="E54" s="398"/>
      <c r="F54" s="398"/>
      <c r="G54" s="398"/>
      <c r="H54" s="398"/>
      <c r="I54" s="398"/>
      <c r="J54" s="398"/>
      <c r="K54" s="398"/>
      <c r="L54" s="398"/>
      <c r="M54" s="399"/>
      <c r="N54" s="362" t="s">
        <v>282</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828</v>
      </c>
      <c r="C59" s="320"/>
      <c r="D59" s="320"/>
      <c r="E59" s="320"/>
      <c r="F59" s="320"/>
      <c r="G59" s="320"/>
      <c r="H59" s="320"/>
      <c r="I59" s="320"/>
      <c r="J59" s="320"/>
      <c r="K59" s="320"/>
      <c r="L59" s="320"/>
      <c r="M59" s="321"/>
      <c r="N59" s="353" t="s">
        <v>279</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829</v>
      </c>
      <c r="C64" s="320"/>
      <c r="D64" s="320"/>
      <c r="E64" s="320"/>
      <c r="F64" s="320"/>
      <c r="G64" s="320"/>
      <c r="H64" s="320"/>
      <c r="I64" s="320"/>
      <c r="J64" s="320"/>
      <c r="K64" s="320"/>
      <c r="L64" s="320"/>
      <c r="M64" s="321"/>
      <c r="N64" s="353" t="s">
        <v>286</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Z1_ZP!G62</f>
        <v>30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30</v>
      </c>
      <c r="H72" s="335"/>
      <c r="I72" s="336"/>
      <c r="J72" s="377"/>
      <c r="K72" s="341"/>
      <c r="L72" s="316" t="s">
        <v>171</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163</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159</v>
      </c>
      <c r="M74" s="317"/>
      <c r="N74" s="317"/>
      <c r="O74" s="317"/>
      <c r="P74" s="317"/>
      <c r="Q74" s="317"/>
      <c r="R74" s="317"/>
      <c r="S74" s="318"/>
    </row>
    <row r="75" spans="1:19" ht="15" customHeight="1" x14ac:dyDescent="0.25">
      <c r="A75" s="343"/>
      <c r="B75" s="350" t="s">
        <v>123</v>
      </c>
      <c r="C75" s="351"/>
      <c r="D75" s="351"/>
      <c r="E75" s="351"/>
      <c r="F75" s="352"/>
      <c r="G75" s="331">
        <v>6</v>
      </c>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v>24</v>
      </c>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171</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t="s">
        <v>154</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148</v>
      </c>
      <c r="M83" s="317"/>
      <c r="N83" s="317"/>
      <c r="O83" s="317"/>
      <c r="P83" s="317"/>
      <c r="Q83" s="317"/>
      <c r="R83" s="317"/>
      <c r="S83" s="318"/>
    </row>
    <row r="84" spans="1:19" ht="15" customHeight="1" x14ac:dyDescent="0.25">
      <c r="A84" s="343"/>
      <c r="B84" s="309" t="s">
        <v>132</v>
      </c>
      <c r="C84" s="310"/>
      <c r="D84" s="310"/>
      <c r="E84" s="310"/>
      <c r="F84" s="311"/>
      <c r="G84" s="347">
        <f>Z1_ZP!H62</f>
        <v>95</v>
      </c>
      <c r="H84" s="348"/>
      <c r="I84" s="349"/>
      <c r="J84" s="377"/>
      <c r="K84" s="341"/>
      <c r="L84" s="316" t="s">
        <v>168</v>
      </c>
      <c r="M84" s="317"/>
      <c r="N84" s="317"/>
      <c r="O84" s="317"/>
      <c r="P84" s="317"/>
      <c r="Q84" s="317"/>
      <c r="R84" s="317"/>
      <c r="S84" s="318"/>
    </row>
    <row r="85" spans="1:19" ht="15" customHeight="1" x14ac:dyDescent="0.25">
      <c r="A85" s="343"/>
      <c r="B85" s="344" t="s">
        <v>202</v>
      </c>
      <c r="C85" s="345"/>
      <c r="D85" s="345"/>
      <c r="E85" s="345"/>
      <c r="F85" s="346"/>
      <c r="G85" s="334">
        <f>SUM(G84,G71)</f>
        <v>125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Z1_ZP!E62</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153</v>
      </c>
      <c r="C90" s="418"/>
      <c r="D90" s="418"/>
      <c r="E90" s="419"/>
      <c r="F90" s="420">
        <v>60</v>
      </c>
      <c r="G90" s="421"/>
      <c r="H90" s="421"/>
      <c r="I90" s="422"/>
      <c r="J90" s="441"/>
      <c r="K90" s="445"/>
      <c r="L90" s="328" t="s">
        <v>290</v>
      </c>
      <c r="M90" s="329"/>
      <c r="N90" s="329"/>
      <c r="O90" s="329"/>
      <c r="P90" s="329"/>
      <c r="Q90" s="329"/>
      <c r="R90" s="329"/>
      <c r="S90" s="330"/>
    </row>
    <row r="91" spans="1:19" ht="15" customHeight="1" x14ac:dyDescent="0.25">
      <c r="A91" s="437"/>
      <c r="B91" s="417" t="s">
        <v>159</v>
      </c>
      <c r="C91" s="418"/>
      <c r="D91" s="418"/>
      <c r="E91" s="419"/>
      <c r="F91" s="420">
        <v>40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03.5" customHeight="1" x14ac:dyDescent="0.25">
      <c r="A98" s="430"/>
      <c r="B98" s="400" t="s">
        <v>830</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45" customHeight="1" x14ac:dyDescent="0.25">
      <c r="A100" s="430"/>
      <c r="B100" s="400" t="s">
        <v>831</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FNC5VOl3CP/VfJGf85FMYjXl8kW5gf5SKwKZ0M94x/F0gsym0E4ecWsCX4knFTtUflbCYdp9xdAO/v18tH0SZw==" saltValue="M5qjGFu0BMPKfge07wQUF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14:S33" xr:uid="{2EF25C70-7A30-4590-A792-869CEE366D32}">
      <formula1>KEW_Z1</formula1>
    </dataValidation>
    <dataValidation type="list" allowBlank="1" showInputMessage="1" showErrorMessage="1" sqref="N34:S53" xr:uid="{BDD63F39-FBB9-4DA1-B083-09566A68404C}">
      <formula1>KEU_Z1</formula1>
    </dataValidation>
    <dataValidation type="list" allowBlank="1" showInputMessage="1" showErrorMessage="1" sqref="N54:S68" xr:uid="{A72B439F-545A-4D19-AF4A-CEAE152DD8DC}">
      <formula1>KEK_Z1</formula1>
    </dataValidation>
  </dataValidations>
  <hyperlinks>
    <hyperlink ref="O13" r:id="rId1" xr:uid="{6849C983-AE40-47F1-A499-C6CE3C94432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Z1_ZP!B63</f>
        <v>Moduł Z1/12</v>
      </c>
      <c r="D3" s="308"/>
      <c r="E3" s="308"/>
      <c r="F3" s="288"/>
      <c r="G3" s="3"/>
      <c r="H3" s="3"/>
      <c r="I3" s="3"/>
      <c r="J3" s="3"/>
      <c r="K3" s="3"/>
      <c r="L3" s="4"/>
      <c r="M3" s="4"/>
      <c r="N3" s="4"/>
      <c r="O3" s="4"/>
      <c r="P3" s="4"/>
      <c r="Q3" s="4"/>
    </row>
    <row r="4" spans="1:19" s="175" customFormat="1" ht="39.75" customHeight="1" thickBot="1" x14ac:dyDescent="0.3">
      <c r="A4" s="290" t="s">
        <v>93</v>
      </c>
      <c r="B4" s="290"/>
      <c r="C4" s="298" t="str">
        <f>Z1_ZP!C63</f>
        <v>Moduł aktywności praktycznej (1)</v>
      </c>
      <c r="D4" s="299"/>
      <c r="E4" s="299"/>
      <c r="F4" s="299"/>
      <c r="G4" s="299"/>
      <c r="H4" s="299"/>
      <c r="I4" s="299"/>
      <c r="J4" s="300"/>
      <c r="K4" s="303" t="s">
        <v>94</v>
      </c>
      <c r="L4" s="303"/>
      <c r="M4" s="139">
        <f>Z1_ZP!D63</f>
        <v>2</v>
      </c>
      <c r="N4" s="301" t="s">
        <v>95</v>
      </c>
      <c r="O4" s="302"/>
      <c r="P4" s="295" t="str">
        <f>Z1_ZP!F63</f>
        <v>dr R. Nowak-Lewandowska</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359</v>
      </c>
      <c r="H6" s="134" t="s">
        <v>99</v>
      </c>
      <c r="I6" s="44">
        <v>5</v>
      </c>
      <c r="J6" s="7" t="s">
        <v>288</v>
      </c>
      <c r="K6" s="291" t="s">
        <v>100</v>
      </c>
      <c r="L6" s="291"/>
      <c r="M6" s="292" t="s">
        <v>101</v>
      </c>
      <c r="N6" s="292"/>
      <c r="O6" s="139" t="s">
        <v>102</v>
      </c>
      <c r="P6" s="293" t="s">
        <v>103</v>
      </c>
      <c r="Q6" s="294"/>
      <c r="R6" s="139">
        <f>Z1_ZP!G63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405</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750</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545</v>
      </c>
      <c r="B22" s="272"/>
      <c r="C22" s="272"/>
      <c r="D22" s="272"/>
      <c r="E22" s="272"/>
      <c r="F22" s="272" t="s">
        <v>546</v>
      </c>
      <c r="G22" s="272"/>
      <c r="H22" s="272"/>
      <c r="I22" s="272"/>
      <c r="J22" s="272"/>
      <c r="K22" s="272"/>
      <c r="L22" s="272" t="s">
        <v>547</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Z1_ZP!B63</f>
        <v>Moduł Z1/12</v>
      </c>
      <c r="C26" s="231"/>
      <c r="D26" s="37" t="str">
        <f>Z1_ZP!B64</f>
        <v>Kurs 12.1.</v>
      </c>
      <c r="E26" s="178"/>
      <c r="F26" s="235"/>
      <c r="G26" s="236"/>
      <c r="H26" s="240"/>
      <c r="I26" s="241"/>
      <c r="J26" s="38"/>
      <c r="K26" s="245"/>
      <c r="L26" s="246"/>
      <c r="M26" s="245"/>
      <c r="N26" s="246"/>
      <c r="O26" s="247"/>
      <c r="P26" s="248"/>
      <c r="Q26" s="247"/>
      <c r="R26" s="249"/>
    </row>
    <row r="27" spans="1:19" s="179" customFormat="1" ht="59.25" customHeight="1" x14ac:dyDescent="0.25">
      <c r="A27" s="128" t="s">
        <v>109</v>
      </c>
      <c r="B27" s="473" t="str">
        <f>Z1_ZP!C64</f>
        <v>Aktywności dodatkowe z katalogu aktywności</v>
      </c>
      <c r="C27" s="474"/>
      <c r="D27" s="475"/>
      <c r="E27" s="476"/>
      <c r="F27" s="477"/>
      <c r="G27" s="478"/>
      <c r="H27" s="479"/>
      <c r="I27" s="480"/>
      <c r="J27" s="481"/>
      <c r="K27" s="482"/>
      <c r="L27" s="483"/>
      <c r="M27" s="483"/>
      <c r="N27" s="484"/>
      <c r="O27" s="485"/>
      <c r="P27" s="486"/>
      <c r="Q27" s="486"/>
      <c r="R27" s="487"/>
    </row>
    <row r="28" spans="1:19" s="179" customFormat="1" ht="30" customHeight="1" thickBot="1" x14ac:dyDescent="0.3">
      <c r="A28" s="43" t="s">
        <v>110</v>
      </c>
      <c r="B28" s="212">
        <f>Z1_ZP!D64</f>
        <v>2</v>
      </c>
      <c r="C28" s="213"/>
      <c r="D28" s="214"/>
      <c r="E28" s="215"/>
      <c r="F28" s="216"/>
      <c r="G28" s="217"/>
      <c r="H28" s="218"/>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61"/>
      <c r="G29" s="146"/>
      <c r="H29" s="147"/>
      <c r="I29" s="159"/>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zPh/sKtx0nIsXm7mrEu/3CHEUQ8VYl+NNz/m0V+09NmuEk8169smZHHCqKdSrMPLLmAdzU3sESSwOlWGy+advg==" saltValue="pEYHnFwUd/Y9xzSaRLzKw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1D3CF149-1ED8-4179-927B-3FF9EE798C6C}"/>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Z1_ZP!B63</f>
        <v>Moduł Z1/12</v>
      </c>
      <c r="B3" s="384"/>
      <c r="C3" s="384"/>
      <c r="D3" s="388" t="str">
        <f>Z1_ZP!C63</f>
        <v>Moduł aktywności praktycznej (1)</v>
      </c>
      <c r="E3" s="389"/>
      <c r="F3" s="389"/>
      <c r="G3" s="389"/>
      <c r="H3" s="389"/>
      <c r="I3" s="390"/>
      <c r="J3" s="3"/>
      <c r="K3" s="3"/>
      <c r="L3" s="4"/>
      <c r="M3" s="4"/>
      <c r="N3" s="4"/>
      <c r="O3" s="4"/>
      <c r="P3" s="4"/>
      <c r="Q3" s="4"/>
      <c r="R3" s="4"/>
    </row>
    <row r="4" spans="1:19" ht="18.75" thickBot="1" x14ac:dyDescent="0.3">
      <c r="A4" s="447" t="s">
        <v>108</v>
      </c>
      <c r="B4" s="447"/>
      <c r="C4" s="447"/>
      <c r="D4" s="385" t="str">
        <f>Z1_ZP!B64</f>
        <v>Kurs 12.1.</v>
      </c>
      <c r="E4" s="386"/>
      <c r="F4" s="386"/>
      <c r="G4" s="386"/>
      <c r="H4" s="386"/>
      <c r="I4" s="387"/>
      <c r="J4" s="3"/>
      <c r="K4" s="3"/>
      <c r="L4" s="4"/>
      <c r="M4" s="4"/>
      <c r="N4" s="4"/>
      <c r="O4" s="4"/>
      <c r="P4" s="4"/>
      <c r="Q4" s="4"/>
      <c r="R4" s="4"/>
    </row>
    <row r="5" spans="1:19" ht="23.25" thickBot="1" x14ac:dyDescent="0.3">
      <c r="A5" s="448" t="s">
        <v>109</v>
      </c>
      <c r="B5" s="448"/>
      <c r="C5" s="448"/>
      <c r="D5" s="449" t="str">
        <f>Z1_ZP!C64</f>
        <v>Aktywności dodatkowe z katalogu aktywności</v>
      </c>
      <c r="E5" s="449"/>
      <c r="F5" s="449"/>
      <c r="G5" s="449"/>
      <c r="H5" s="449"/>
      <c r="I5" s="449"/>
      <c r="J5" s="449"/>
      <c r="K5" s="449"/>
      <c r="L5" s="450" t="s">
        <v>94</v>
      </c>
      <c r="M5" s="450"/>
      <c r="N5" s="16">
        <f>Z1_ZP!D64</f>
        <v>2</v>
      </c>
      <c r="O5" s="450" t="s">
        <v>95</v>
      </c>
      <c r="P5" s="450"/>
      <c r="Q5" s="459" t="str">
        <f>Z1_ZP!F63</f>
        <v>dr R. Nowak-Lewandowska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(12)'!G6</f>
        <v>III</v>
      </c>
      <c r="H7" s="138" t="s">
        <v>99</v>
      </c>
      <c r="I7" s="44">
        <f>'M (12)'!I6</f>
        <v>5</v>
      </c>
      <c r="J7" s="293" t="s">
        <v>287</v>
      </c>
      <c r="K7" s="294"/>
      <c r="L7" s="392" t="s">
        <v>100</v>
      </c>
      <c r="M7" s="393"/>
      <c r="N7" s="7" t="s">
        <v>101</v>
      </c>
      <c r="O7" s="459" t="s">
        <v>102</v>
      </c>
      <c r="P7" s="459"/>
      <c r="Q7" s="460" t="s">
        <v>103</v>
      </c>
      <c r="R7" s="460"/>
      <c r="S7" s="17">
        <f>Z1_ZP!G64</f>
        <v>40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548</v>
      </c>
      <c r="C14" s="398"/>
      <c r="D14" s="398"/>
      <c r="E14" s="398"/>
      <c r="F14" s="398"/>
      <c r="G14" s="398"/>
      <c r="H14" s="398"/>
      <c r="I14" s="398"/>
      <c r="J14" s="398"/>
      <c r="K14" s="398"/>
      <c r="L14" s="398"/>
      <c r="M14" s="399"/>
      <c r="N14" s="362" t="s">
        <v>264</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251</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549</v>
      </c>
      <c r="C19" s="320"/>
      <c r="D19" s="320"/>
      <c r="E19" s="320"/>
      <c r="F19" s="320"/>
      <c r="G19" s="320"/>
      <c r="H19" s="320"/>
      <c r="I19" s="320"/>
      <c r="J19" s="320"/>
      <c r="K19" s="320"/>
      <c r="L19" s="320"/>
      <c r="M19" s="321"/>
      <c r="N19" s="353" t="s">
        <v>251</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261</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751</v>
      </c>
      <c r="C34" s="398"/>
      <c r="D34" s="398"/>
      <c r="E34" s="398"/>
      <c r="F34" s="398"/>
      <c r="G34" s="398"/>
      <c r="H34" s="398"/>
      <c r="I34" s="398"/>
      <c r="J34" s="398"/>
      <c r="K34" s="398"/>
      <c r="L34" s="398"/>
      <c r="M34" s="399"/>
      <c r="N34" s="362" t="s">
        <v>277</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679</v>
      </c>
      <c r="C39" s="320"/>
      <c r="D39" s="320"/>
      <c r="E39" s="320"/>
      <c r="F39" s="320"/>
      <c r="G39" s="320"/>
      <c r="H39" s="320"/>
      <c r="I39" s="320"/>
      <c r="J39" s="320"/>
      <c r="K39" s="320"/>
      <c r="L39" s="320"/>
      <c r="M39" s="321"/>
      <c r="N39" s="353" t="s">
        <v>268</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271</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752</v>
      </c>
      <c r="C44" s="320"/>
      <c r="D44" s="320"/>
      <c r="E44" s="320"/>
      <c r="F44" s="320"/>
      <c r="G44" s="320"/>
      <c r="H44" s="320"/>
      <c r="I44" s="320"/>
      <c r="J44" s="320"/>
      <c r="K44" s="320"/>
      <c r="L44" s="320"/>
      <c r="M44" s="321"/>
      <c r="N44" s="353" t="s">
        <v>277</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753</v>
      </c>
      <c r="C54" s="398"/>
      <c r="D54" s="398"/>
      <c r="E54" s="398"/>
      <c r="F54" s="398"/>
      <c r="G54" s="398"/>
      <c r="H54" s="398"/>
      <c r="I54" s="398"/>
      <c r="J54" s="398"/>
      <c r="K54" s="398"/>
      <c r="L54" s="398"/>
      <c r="M54" s="399"/>
      <c r="N54" s="362" t="s">
        <v>281</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280</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550</v>
      </c>
      <c r="C59" s="320"/>
      <c r="D59" s="320"/>
      <c r="E59" s="320"/>
      <c r="F59" s="320"/>
      <c r="G59" s="320"/>
      <c r="H59" s="320"/>
      <c r="I59" s="320"/>
      <c r="J59" s="320"/>
      <c r="K59" s="320"/>
      <c r="L59" s="320"/>
      <c r="M59" s="321"/>
      <c r="N59" s="353" t="s">
        <v>284</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286</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Z1_ZP!G64</f>
        <v>40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40</v>
      </c>
      <c r="H72" s="335"/>
      <c r="I72" s="336"/>
      <c r="J72" s="377"/>
      <c r="K72" s="341"/>
      <c r="L72" s="316" t="s">
        <v>145</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163</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179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v>40</v>
      </c>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342</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Z1_ZP!H64</f>
        <v>10</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Z1_ZP!E64</f>
        <v>zal. bez oceny</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164</v>
      </c>
      <c r="C90" s="418"/>
      <c r="D90" s="418"/>
      <c r="E90" s="419"/>
      <c r="F90" s="420">
        <v>10</v>
      </c>
      <c r="G90" s="421"/>
      <c r="H90" s="421"/>
      <c r="I90" s="422"/>
      <c r="J90" s="441"/>
      <c r="K90" s="445"/>
      <c r="L90" s="328" t="s">
        <v>290</v>
      </c>
      <c r="M90" s="329"/>
      <c r="N90" s="329"/>
      <c r="O90" s="329"/>
      <c r="P90" s="329"/>
      <c r="Q90" s="329"/>
      <c r="R90" s="329"/>
      <c r="S90" s="330"/>
    </row>
    <row r="91" spans="1:19" ht="15" customHeight="1" x14ac:dyDescent="0.25">
      <c r="A91" s="437"/>
      <c r="B91" s="417" t="s">
        <v>173</v>
      </c>
      <c r="C91" s="418"/>
      <c r="D91" s="418"/>
      <c r="E91" s="419"/>
      <c r="F91" s="420">
        <v>90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56" customHeight="1" x14ac:dyDescent="0.25">
      <c r="A98" s="430"/>
      <c r="B98" s="400" t="s">
        <v>680</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9.950000000000003" customHeight="1" x14ac:dyDescent="0.25">
      <c r="A100" s="430"/>
      <c r="B100" s="400" t="s">
        <v>385</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3+oWV14Rzt09lleIY2mc5R8QDWBmclH8iPvv/yh7eiMpR/FkfSrksqIy3gYX1yutDi5fQKqB0vdTkHweHwGkuQ==" saltValue="7mXVTYKXnDZBUZk6UWx/g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000-000000000000}">
      <formula1>KEK_Z1</formula1>
    </dataValidation>
    <dataValidation type="list" allowBlank="1" showInputMessage="1" showErrorMessage="1" sqref="N34:S53" xr:uid="{00000000-0002-0000-3000-000001000000}">
      <formula1>KEU_Z1</formula1>
    </dataValidation>
    <dataValidation type="list" allowBlank="1" showInputMessage="1" showErrorMessage="1" sqref="N14:S33" xr:uid="{00000000-0002-0000-3000-000002000000}">
      <formula1>KEW_Z1</formula1>
    </dataValidation>
    <dataValidation type="list" allowBlank="1" showInputMessage="1" showErrorMessage="1" sqref="L81:L85" xr:uid="{00000000-0002-0000-3000-000003000000}">
      <formula1>PRAC_STUD</formula1>
    </dataValidation>
    <dataValidation type="list" allowBlank="1" showInputMessage="1" showErrorMessage="1" sqref="L72:L79" xr:uid="{00000000-0002-0000-3000-000004000000}">
      <formula1>METODY</formula1>
    </dataValidation>
    <dataValidation type="list" allowBlank="1" showInputMessage="1" showErrorMessage="1" sqref="L7" xr:uid="{00000000-0002-0000-3000-000005000000}">
      <formula1>STATUS</formula1>
    </dataValidation>
    <dataValidation type="list" allowBlank="1" showInputMessage="1" showErrorMessage="1" sqref="B90:E94" xr:uid="{00000000-0002-0000-3000-000006000000}">
      <formula1>ZAL</formula1>
    </dataValidation>
  </dataValidations>
  <hyperlinks>
    <hyperlink ref="O13" r:id="rId1" xr:uid="{8541D307-0FB1-45E8-9794-46E7C54F0F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Z1_ZP!B10</f>
        <v>Moduł Z1/1</v>
      </c>
      <c r="B3" s="384"/>
      <c r="C3" s="384"/>
      <c r="D3" s="388" t="str">
        <f>Z1_ZP!C10</f>
        <v>Biznes w działaniu</v>
      </c>
      <c r="E3" s="389"/>
      <c r="F3" s="389"/>
      <c r="G3" s="389"/>
      <c r="H3" s="389"/>
      <c r="I3" s="390"/>
      <c r="J3" s="3"/>
      <c r="K3" s="3"/>
      <c r="L3" s="4"/>
      <c r="M3" s="4"/>
      <c r="N3" s="4"/>
      <c r="O3" s="4"/>
      <c r="P3" s="4"/>
      <c r="Q3" s="4"/>
      <c r="R3" s="4"/>
    </row>
    <row r="4" spans="1:19" ht="18.75" thickBot="1" x14ac:dyDescent="0.3">
      <c r="A4" s="447" t="s">
        <v>108</v>
      </c>
      <c r="B4" s="447"/>
      <c r="C4" s="447"/>
      <c r="D4" s="385" t="str">
        <f>Z1_ZP!B13</f>
        <v>Kurs 1.3.</v>
      </c>
      <c r="E4" s="386"/>
      <c r="F4" s="386"/>
      <c r="G4" s="386"/>
      <c r="H4" s="386"/>
      <c r="I4" s="387"/>
      <c r="J4" s="3"/>
      <c r="K4" s="3"/>
      <c r="L4" s="4"/>
      <c r="M4" s="4"/>
      <c r="N4" s="4"/>
      <c r="O4" s="4"/>
      <c r="P4" s="4"/>
      <c r="Q4" s="4"/>
      <c r="R4" s="4"/>
    </row>
    <row r="5" spans="1:19" ht="23.25" thickBot="1" x14ac:dyDescent="0.3">
      <c r="A5" s="448" t="s">
        <v>109</v>
      </c>
      <c r="B5" s="448"/>
      <c r="C5" s="448"/>
      <c r="D5" s="449" t="str">
        <f>Z1_ZP!C13</f>
        <v>Realne problemy zarządzania - warsztat</v>
      </c>
      <c r="E5" s="449"/>
      <c r="F5" s="449"/>
      <c r="G5" s="449"/>
      <c r="H5" s="449"/>
      <c r="I5" s="449"/>
      <c r="J5" s="449"/>
      <c r="K5" s="449"/>
      <c r="L5" s="450" t="s">
        <v>94</v>
      </c>
      <c r="M5" s="450"/>
      <c r="N5" s="16">
        <f>Z1_ZP!D13</f>
        <v>2</v>
      </c>
      <c r="O5" s="450" t="s">
        <v>95</v>
      </c>
      <c r="P5" s="450"/>
      <c r="Q5" s="451" t="str">
        <f>Z1_ZP!F10</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(1)'!G6</f>
        <v>I</v>
      </c>
      <c r="H7" s="138" t="s">
        <v>99</v>
      </c>
      <c r="I7" s="44">
        <f>'M (1)'!I6</f>
        <v>1</v>
      </c>
      <c r="J7" s="293" t="s">
        <v>287</v>
      </c>
      <c r="K7" s="294"/>
      <c r="L7" s="392" t="s">
        <v>100</v>
      </c>
      <c r="M7" s="393"/>
      <c r="N7" s="7" t="s">
        <v>101</v>
      </c>
      <c r="O7" s="459" t="s">
        <v>102</v>
      </c>
      <c r="P7" s="459"/>
      <c r="Q7" s="460" t="s">
        <v>103</v>
      </c>
      <c r="R7" s="460"/>
      <c r="S7" s="17">
        <f>Z1_ZP!G13</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688</v>
      </c>
      <c r="C14" s="398"/>
      <c r="D14" s="398"/>
      <c r="E14" s="398"/>
      <c r="F14" s="398"/>
      <c r="G14" s="398"/>
      <c r="H14" s="398"/>
      <c r="I14" s="398"/>
      <c r="J14" s="398"/>
      <c r="K14" s="398"/>
      <c r="L14" s="398"/>
      <c r="M14" s="399"/>
      <c r="N14" s="362" t="s">
        <v>250</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251</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t="s">
        <v>259</v>
      </c>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423</v>
      </c>
      <c r="C19" s="320"/>
      <c r="D19" s="320"/>
      <c r="E19" s="320"/>
      <c r="F19" s="320"/>
      <c r="G19" s="320"/>
      <c r="H19" s="320"/>
      <c r="I19" s="320"/>
      <c r="J19" s="320"/>
      <c r="K19" s="320"/>
      <c r="L19" s="320"/>
      <c r="M19" s="321"/>
      <c r="N19" s="353" t="s">
        <v>251</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252</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t="s">
        <v>253</v>
      </c>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t="s">
        <v>254</v>
      </c>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424</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t="s">
        <v>268</v>
      </c>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c r="C39" s="320"/>
      <c r="D39" s="320"/>
      <c r="E39" s="320"/>
      <c r="F39" s="320"/>
      <c r="G39" s="320"/>
      <c r="H39" s="320"/>
      <c r="I39" s="320"/>
      <c r="J39" s="320"/>
      <c r="K39" s="320"/>
      <c r="L39" s="320"/>
      <c r="M39" s="321"/>
      <c r="N39" s="353"/>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425</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284</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Z1_ZP!G13</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12</v>
      </c>
      <c r="H72" s="335"/>
      <c r="I72" s="336"/>
      <c r="J72" s="377"/>
      <c r="K72" s="341"/>
      <c r="L72" s="316" t="s">
        <v>176</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155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174</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175</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6</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v>6</v>
      </c>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168</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Z1_ZP!H13</f>
        <v>38</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Z1_ZP!E13</f>
        <v>zal. bez oceny</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146</v>
      </c>
      <c r="C90" s="418"/>
      <c r="D90" s="418"/>
      <c r="E90" s="419"/>
      <c r="F90" s="420">
        <v>90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10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20" customHeight="1" x14ac:dyDescent="0.25">
      <c r="A98" s="430"/>
      <c r="B98" s="400" t="s">
        <v>582</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0" customHeight="1" x14ac:dyDescent="0.25">
      <c r="A100" s="430"/>
      <c r="B100" s="400"/>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0obfzzEMTQR5nS4oBYPO6Vl8PbZAjy7b9+l/ru4bqXV+dsuR5G8gBDfx3dMsrpmO8LYzAGj9WJw2r9YsNlU5FA==" saltValue="RkxvAuJelF5MtZFjSXCIe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KEW_Z1</formula1>
    </dataValidation>
    <dataValidation type="list" allowBlank="1" showInputMessage="1" showErrorMessage="1" sqref="N34:S53" xr:uid="{00000000-0002-0000-0400-000005000000}">
      <formula1>KEU_Z1</formula1>
    </dataValidation>
    <dataValidation type="list" allowBlank="1" showInputMessage="1" showErrorMessage="1" sqref="N54:S68" xr:uid="{00000000-0002-0000-0400-000006000000}">
      <formula1>KEK_Z1</formula1>
    </dataValidation>
  </dataValidations>
  <hyperlinks>
    <hyperlink ref="O13" r:id="rId1" xr:uid="{45DA2AB7-FFB8-4C4F-AA64-A9EADB5E39A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Z1_ZP!B66</f>
        <v>Moduł Z1/13</v>
      </c>
      <c r="D3" s="308"/>
      <c r="E3" s="308"/>
      <c r="F3" s="288"/>
      <c r="G3" s="3"/>
      <c r="H3" s="3"/>
      <c r="I3" s="3"/>
      <c r="J3" s="3"/>
      <c r="K3" s="3"/>
      <c r="L3" s="4"/>
      <c r="M3" s="4"/>
      <c r="N3" s="4"/>
      <c r="O3" s="4"/>
      <c r="P3" s="4"/>
      <c r="Q3" s="4"/>
    </row>
    <row r="4" spans="1:19" s="175" customFormat="1" ht="39.75" customHeight="1" thickBot="1" x14ac:dyDescent="0.3">
      <c r="A4" s="290" t="s">
        <v>93</v>
      </c>
      <c r="B4" s="290"/>
      <c r="C4" s="298" t="str">
        <f>Z1_ZP!C66</f>
        <v>Moduł dyplomowy (2)</v>
      </c>
      <c r="D4" s="299"/>
      <c r="E4" s="299"/>
      <c r="F4" s="299"/>
      <c r="G4" s="299"/>
      <c r="H4" s="299"/>
      <c r="I4" s="299"/>
      <c r="J4" s="300"/>
      <c r="K4" s="303" t="s">
        <v>94</v>
      </c>
      <c r="L4" s="303"/>
      <c r="M4" s="139">
        <f>Z1_ZP!D66</f>
        <v>6</v>
      </c>
      <c r="N4" s="301" t="s">
        <v>95</v>
      </c>
      <c r="O4" s="302"/>
      <c r="P4" s="295" t="str">
        <f>Z1_ZP!F66</f>
        <v>prof. A. Zelek</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359</v>
      </c>
      <c r="H6" s="134" t="s">
        <v>99</v>
      </c>
      <c r="I6" s="44">
        <v>6</v>
      </c>
      <c r="J6" s="7" t="s">
        <v>288</v>
      </c>
      <c r="K6" s="291" t="s">
        <v>100</v>
      </c>
      <c r="L6" s="291"/>
      <c r="M6" s="292" t="s">
        <v>101</v>
      </c>
      <c r="N6" s="292"/>
      <c r="O6" s="139" t="s">
        <v>102</v>
      </c>
      <c r="P6" s="293" t="s">
        <v>103</v>
      </c>
      <c r="Q6" s="294"/>
      <c r="R6" s="139">
        <f>Z1_ZP!G66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88" t="s">
        <v>396</v>
      </c>
      <c r="B11" s="489"/>
      <c r="C11" s="489"/>
      <c r="D11" s="489"/>
      <c r="E11" s="489"/>
      <c r="F11" s="489"/>
      <c r="G11" s="489"/>
      <c r="H11" s="489"/>
      <c r="I11" s="489"/>
      <c r="J11" s="489"/>
      <c r="K11" s="489"/>
      <c r="L11" s="489"/>
      <c r="M11" s="489"/>
      <c r="N11" s="489"/>
      <c r="O11" s="489"/>
      <c r="P11" s="489"/>
      <c r="Q11" s="489"/>
      <c r="R11" s="490"/>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397</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398</v>
      </c>
      <c r="B22" s="272"/>
      <c r="C22" s="272"/>
      <c r="D22" s="272"/>
      <c r="E22" s="272"/>
      <c r="F22" s="272" t="s">
        <v>399</v>
      </c>
      <c r="G22" s="272"/>
      <c r="H22" s="272"/>
      <c r="I22" s="272"/>
      <c r="J22" s="272"/>
      <c r="K22" s="272"/>
      <c r="L22" s="272" t="s">
        <v>754</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Z1_ZP!B66</f>
        <v>Moduł Z1/13</v>
      </c>
      <c r="C26" s="231"/>
      <c r="D26" s="37" t="str">
        <f>Z1_ZP!B67</f>
        <v>Kurs 13.1.</v>
      </c>
      <c r="E26" s="178"/>
      <c r="F26" s="235"/>
      <c r="G26" s="236"/>
      <c r="H26" s="240"/>
      <c r="I26" s="241"/>
      <c r="J26" s="38"/>
      <c r="K26" s="245"/>
      <c r="L26" s="246"/>
      <c r="M26" s="245"/>
      <c r="N26" s="246"/>
      <c r="O26" s="247"/>
      <c r="P26" s="248"/>
      <c r="Q26" s="247"/>
      <c r="R26" s="249"/>
    </row>
    <row r="27" spans="1:19" s="179" customFormat="1" ht="59.25" customHeight="1" x14ac:dyDescent="0.25">
      <c r="A27" s="128" t="s">
        <v>109</v>
      </c>
      <c r="B27" s="473" t="str">
        <f>Z1_ZP!C67</f>
        <v>Praca z promotorem</v>
      </c>
      <c r="C27" s="474"/>
      <c r="D27" s="475"/>
      <c r="E27" s="476"/>
      <c r="F27" s="477"/>
      <c r="G27" s="478"/>
      <c r="H27" s="479"/>
      <c r="I27" s="480"/>
      <c r="J27" s="481"/>
      <c r="K27" s="482"/>
      <c r="L27" s="483"/>
      <c r="M27" s="483"/>
      <c r="N27" s="484"/>
      <c r="O27" s="485"/>
      <c r="P27" s="486"/>
      <c r="Q27" s="486"/>
      <c r="R27" s="487"/>
    </row>
    <row r="28" spans="1:19" s="179" customFormat="1" ht="30" customHeight="1" thickBot="1" x14ac:dyDescent="0.3">
      <c r="A28" s="43" t="s">
        <v>110</v>
      </c>
      <c r="B28" s="212">
        <f>Z1_ZP!D67</f>
        <v>6</v>
      </c>
      <c r="C28" s="213"/>
      <c r="D28" s="214"/>
      <c r="E28" s="215"/>
      <c r="F28" s="216"/>
      <c r="G28" s="217"/>
      <c r="H28" s="218"/>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61"/>
      <c r="G29" s="146"/>
      <c r="H29" s="147"/>
      <c r="I29" s="159"/>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3z5XKrN2AC5We2XDIvDHmiAEk7D+NMZs749u3ofYd75PeBy3i//O1INcMYnEDNzoRU3aPvVgM5tFJXCUJN9u3w==" saltValue="4Lu/81KafOrvNWtV6reTv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1BBFD11F-0676-40E0-9963-0801279E459F}"/>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Z1_ZP!B66</f>
        <v>Moduł Z1/13</v>
      </c>
      <c r="B3" s="384"/>
      <c r="C3" s="384"/>
      <c r="D3" s="388" t="str">
        <f>Z1_ZP!C66</f>
        <v>Moduł dyplomowy (2)</v>
      </c>
      <c r="E3" s="389"/>
      <c r="F3" s="389"/>
      <c r="G3" s="389"/>
      <c r="H3" s="389"/>
      <c r="I3" s="390"/>
      <c r="J3" s="3"/>
      <c r="K3" s="3"/>
      <c r="L3" s="4"/>
      <c r="M3" s="4"/>
      <c r="N3" s="4"/>
      <c r="O3" s="4"/>
      <c r="P3" s="4"/>
      <c r="Q3" s="4"/>
      <c r="R3" s="4"/>
    </row>
    <row r="4" spans="1:19" ht="18.75" thickBot="1" x14ac:dyDescent="0.3">
      <c r="A4" s="447" t="s">
        <v>108</v>
      </c>
      <c r="B4" s="447"/>
      <c r="C4" s="447"/>
      <c r="D4" s="385" t="str">
        <f>Z1_ZP!B67</f>
        <v>Kurs 13.1.</v>
      </c>
      <c r="E4" s="386"/>
      <c r="F4" s="386"/>
      <c r="G4" s="386"/>
      <c r="H4" s="386"/>
      <c r="I4" s="387"/>
      <c r="J4" s="3"/>
      <c r="K4" s="3"/>
      <c r="L4" s="4"/>
      <c r="M4" s="4"/>
      <c r="N4" s="4"/>
      <c r="O4" s="4"/>
      <c r="P4" s="4"/>
      <c r="Q4" s="4"/>
      <c r="R4" s="4"/>
    </row>
    <row r="5" spans="1:19" ht="23.25" thickBot="1" x14ac:dyDescent="0.3">
      <c r="A5" s="448" t="s">
        <v>109</v>
      </c>
      <c r="B5" s="448"/>
      <c r="C5" s="448"/>
      <c r="D5" s="449" t="str">
        <f>Z1_ZP!C67</f>
        <v>Praca z promotorem</v>
      </c>
      <c r="E5" s="449"/>
      <c r="F5" s="449"/>
      <c r="G5" s="449"/>
      <c r="H5" s="449"/>
      <c r="I5" s="449"/>
      <c r="J5" s="449"/>
      <c r="K5" s="449"/>
      <c r="L5" s="450" t="s">
        <v>94</v>
      </c>
      <c r="M5" s="450"/>
      <c r="N5" s="16">
        <f>Z1_ZP!D67</f>
        <v>6</v>
      </c>
      <c r="O5" s="450" t="s">
        <v>95</v>
      </c>
      <c r="P5" s="450"/>
      <c r="Q5" s="451" t="str">
        <f>Z1_ZP!F66</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(13)'!G6</f>
        <v>III</v>
      </c>
      <c r="H7" s="138" t="s">
        <v>99</v>
      </c>
      <c r="I7" s="44">
        <f>'M (13)'!I6</f>
        <v>6</v>
      </c>
      <c r="J7" s="293" t="s">
        <v>287</v>
      </c>
      <c r="K7" s="294"/>
      <c r="L7" s="392" t="s">
        <v>100</v>
      </c>
      <c r="M7" s="393"/>
      <c r="N7" s="7" t="s">
        <v>101</v>
      </c>
      <c r="O7" s="459" t="s">
        <v>102</v>
      </c>
      <c r="P7" s="459"/>
      <c r="Q7" s="460" t="s">
        <v>103</v>
      </c>
      <c r="R7" s="460"/>
      <c r="S7" s="17">
        <f>Z1_ZP!G67</f>
        <v>18</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543</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t="s">
        <v>255</v>
      </c>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t="s">
        <v>260</v>
      </c>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t="s">
        <v>265</v>
      </c>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c r="C19" s="320"/>
      <c r="D19" s="320"/>
      <c r="E19" s="320"/>
      <c r="F19" s="320"/>
      <c r="G19" s="320"/>
      <c r="H19" s="320"/>
      <c r="I19" s="320"/>
      <c r="J19" s="320"/>
      <c r="K19" s="320"/>
      <c r="L19" s="320"/>
      <c r="M19" s="321"/>
      <c r="N19" s="353"/>
      <c r="O19" s="354"/>
      <c r="P19" s="354"/>
      <c r="Q19" s="354"/>
      <c r="R19" s="354"/>
      <c r="S19" s="355"/>
    </row>
    <row r="20" spans="1:19" ht="15" customHeight="1" x14ac:dyDescent="0.25">
      <c r="A20" s="343"/>
      <c r="B20" s="322"/>
      <c r="C20" s="467"/>
      <c r="D20" s="467"/>
      <c r="E20" s="467"/>
      <c r="F20" s="467"/>
      <c r="G20" s="467"/>
      <c r="H20" s="467"/>
      <c r="I20" s="467"/>
      <c r="J20" s="467"/>
      <c r="K20" s="467"/>
      <c r="L20" s="467"/>
      <c r="M20" s="324"/>
      <c r="N20" s="356"/>
      <c r="O20" s="357"/>
      <c r="P20" s="357"/>
      <c r="Q20" s="357"/>
      <c r="R20" s="357"/>
      <c r="S20" s="358"/>
    </row>
    <row r="21" spans="1:19" ht="15" customHeight="1" x14ac:dyDescent="0.25">
      <c r="A21" s="343"/>
      <c r="B21" s="322"/>
      <c r="C21" s="467"/>
      <c r="D21" s="467"/>
      <c r="E21" s="467"/>
      <c r="F21" s="467"/>
      <c r="G21" s="467"/>
      <c r="H21" s="467"/>
      <c r="I21" s="467"/>
      <c r="J21" s="467"/>
      <c r="K21" s="467"/>
      <c r="L21" s="467"/>
      <c r="M21" s="324"/>
      <c r="N21" s="356"/>
      <c r="O21" s="357"/>
      <c r="P21" s="357"/>
      <c r="Q21" s="357"/>
      <c r="R21" s="357"/>
      <c r="S21" s="358"/>
    </row>
    <row r="22" spans="1:19" ht="15" customHeight="1" x14ac:dyDescent="0.25">
      <c r="A22" s="343"/>
      <c r="B22" s="322"/>
      <c r="C22" s="467"/>
      <c r="D22" s="467"/>
      <c r="E22" s="467"/>
      <c r="F22" s="467"/>
      <c r="G22" s="467"/>
      <c r="H22" s="467"/>
      <c r="I22" s="467"/>
      <c r="J22" s="467"/>
      <c r="K22" s="467"/>
      <c r="L22" s="467"/>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467"/>
      <c r="D25" s="467"/>
      <c r="E25" s="467"/>
      <c r="F25" s="467"/>
      <c r="G25" s="467"/>
      <c r="H25" s="467"/>
      <c r="I25" s="467"/>
      <c r="J25" s="467"/>
      <c r="K25" s="467"/>
      <c r="L25" s="467"/>
      <c r="M25" s="324"/>
      <c r="N25" s="356"/>
      <c r="O25" s="357"/>
      <c r="P25" s="357"/>
      <c r="Q25" s="357"/>
      <c r="R25" s="357"/>
      <c r="S25" s="358"/>
    </row>
    <row r="26" spans="1:19" ht="15" hidden="1" customHeight="1" x14ac:dyDescent="0.25">
      <c r="A26" s="343"/>
      <c r="B26" s="322"/>
      <c r="C26" s="467"/>
      <c r="D26" s="467"/>
      <c r="E26" s="467"/>
      <c r="F26" s="467"/>
      <c r="G26" s="467"/>
      <c r="H26" s="467"/>
      <c r="I26" s="467"/>
      <c r="J26" s="467"/>
      <c r="K26" s="467"/>
      <c r="L26" s="467"/>
      <c r="M26" s="324"/>
      <c r="N26" s="356"/>
      <c r="O26" s="357"/>
      <c r="P26" s="357"/>
      <c r="Q26" s="357"/>
      <c r="R26" s="357"/>
      <c r="S26" s="358"/>
    </row>
    <row r="27" spans="1:19" ht="15" hidden="1"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467"/>
      <c r="D30" s="467"/>
      <c r="E30" s="467"/>
      <c r="F30" s="467"/>
      <c r="G30" s="467"/>
      <c r="H30" s="467"/>
      <c r="I30" s="467"/>
      <c r="J30" s="467"/>
      <c r="K30" s="467"/>
      <c r="L30" s="467"/>
      <c r="M30" s="324"/>
      <c r="N30" s="356"/>
      <c r="O30" s="357"/>
      <c r="P30" s="357"/>
      <c r="Q30" s="357"/>
      <c r="R30" s="357"/>
      <c r="S30" s="358"/>
    </row>
    <row r="31" spans="1:19" ht="15" hidden="1" customHeight="1" x14ac:dyDescent="0.25">
      <c r="A31" s="343"/>
      <c r="B31" s="322"/>
      <c r="C31" s="467"/>
      <c r="D31" s="467"/>
      <c r="E31" s="467"/>
      <c r="F31" s="467"/>
      <c r="G31" s="467"/>
      <c r="H31" s="467"/>
      <c r="I31" s="467"/>
      <c r="J31" s="467"/>
      <c r="K31" s="467"/>
      <c r="L31" s="467"/>
      <c r="M31" s="324"/>
      <c r="N31" s="356"/>
      <c r="O31" s="357"/>
      <c r="P31" s="357"/>
      <c r="Q31" s="357"/>
      <c r="R31" s="357"/>
      <c r="S31" s="358"/>
    </row>
    <row r="32" spans="1:19" ht="15" hidden="1"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749</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467"/>
      <c r="D35" s="467"/>
      <c r="E35" s="467"/>
      <c r="F35" s="467"/>
      <c r="G35" s="467"/>
      <c r="H35" s="467"/>
      <c r="I35" s="467"/>
      <c r="J35" s="467"/>
      <c r="K35" s="467"/>
      <c r="L35" s="467"/>
      <c r="M35" s="324"/>
      <c r="N35" s="356" t="s">
        <v>275</v>
      </c>
      <c r="O35" s="357"/>
      <c r="P35" s="357"/>
      <c r="Q35" s="357"/>
      <c r="R35" s="357"/>
      <c r="S35" s="358"/>
    </row>
    <row r="36" spans="1:19" ht="15" customHeight="1" x14ac:dyDescent="0.25">
      <c r="A36" s="455"/>
      <c r="B36" s="322"/>
      <c r="C36" s="467"/>
      <c r="D36" s="467"/>
      <c r="E36" s="467"/>
      <c r="F36" s="467"/>
      <c r="G36" s="467"/>
      <c r="H36" s="467"/>
      <c r="I36" s="467"/>
      <c r="J36" s="467"/>
      <c r="K36" s="467"/>
      <c r="L36" s="467"/>
      <c r="M36" s="324"/>
      <c r="N36" s="356" t="s">
        <v>278</v>
      </c>
      <c r="O36" s="357"/>
      <c r="P36" s="357"/>
      <c r="Q36" s="357"/>
      <c r="R36" s="357"/>
      <c r="S36" s="358"/>
    </row>
    <row r="37" spans="1:19" ht="15" customHeight="1" x14ac:dyDescent="0.25">
      <c r="A37" s="455"/>
      <c r="B37" s="322"/>
      <c r="C37" s="467"/>
      <c r="D37" s="467"/>
      <c r="E37" s="467"/>
      <c r="F37" s="467"/>
      <c r="G37" s="467"/>
      <c r="H37" s="467"/>
      <c r="I37" s="467"/>
      <c r="J37" s="467"/>
      <c r="K37" s="467"/>
      <c r="L37" s="467"/>
      <c r="M37" s="324"/>
      <c r="N37" s="356" t="s">
        <v>267</v>
      </c>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c r="C39" s="320"/>
      <c r="D39" s="320"/>
      <c r="E39" s="320"/>
      <c r="F39" s="320"/>
      <c r="G39" s="320"/>
      <c r="H39" s="320"/>
      <c r="I39" s="320"/>
      <c r="J39" s="320"/>
      <c r="K39" s="320"/>
      <c r="L39" s="320"/>
      <c r="M39" s="321"/>
      <c r="N39" s="353"/>
      <c r="O39" s="354"/>
      <c r="P39" s="354"/>
      <c r="Q39" s="354"/>
      <c r="R39" s="354"/>
      <c r="S39" s="355"/>
    </row>
    <row r="40" spans="1:19" ht="15" customHeight="1" x14ac:dyDescent="0.25">
      <c r="A40" s="455"/>
      <c r="B40" s="322"/>
      <c r="C40" s="467"/>
      <c r="D40" s="467"/>
      <c r="E40" s="467"/>
      <c r="F40" s="467"/>
      <c r="G40" s="467"/>
      <c r="H40" s="467"/>
      <c r="I40" s="467"/>
      <c r="J40" s="467"/>
      <c r="K40" s="467"/>
      <c r="L40" s="467"/>
      <c r="M40" s="324"/>
      <c r="N40" s="356"/>
      <c r="O40" s="357"/>
      <c r="P40" s="357"/>
      <c r="Q40" s="357"/>
      <c r="R40" s="357"/>
      <c r="S40" s="358"/>
    </row>
    <row r="41" spans="1:19" ht="15" customHeight="1" x14ac:dyDescent="0.25">
      <c r="A41" s="455"/>
      <c r="B41" s="322"/>
      <c r="C41" s="467"/>
      <c r="D41" s="467"/>
      <c r="E41" s="467"/>
      <c r="F41" s="467"/>
      <c r="G41" s="467"/>
      <c r="H41" s="467"/>
      <c r="I41" s="467"/>
      <c r="J41" s="467"/>
      <c r="K41" s="467"/>
      <c r="L41" s="467"/>
      <c r="M41" s="324"/>
      <c r="N41" s="356"/>
      <c r="O41" s="357"/>
      <c r="P41" s="357"/>
      <c r="Q41" s="357"/>
      <c r="R41" s="357"/>
      <c r="S41" s="358"/>
    </row>
    <row r="42" spans="1:19" ht="15" customHeight="1" x14ac:dyDescent="0.25">
      <c r="A42" s="455"/>
      <c r="B42" s="322"/>
      <c r="C42" s="467"/>
      <c r="D42" s="467"/>
      <c r="E42" s="467"/>
      <c r="F42" s="467"/>
      <c r="G42" s="467"/>
      <c r="H42" s="467"/>
      <c r="I42" s="467"/>
      <c r="J42" s="467"/>
      <c r="K42" s="467"/>
      <c r="L42" s="467"/>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467"/>
      <c r="D45" s="467"/>
      <c r="E45" s="467"/>
      <c r="F45" s="467"/>
      <c r="G45" s="467"/>
      <c r="H45" s="467"/>
      <c r="I45" s="467"/>
      <c r="J45" s="467"/>
      <c r="K45" s="467"/>
      <c r="L45" s="467"/>
      <c r="M45" s="324"/>
      <c r="N45" s="356"/>
      <c r="O45" s="357"/>
      <c r="P45" s="357"/>
      <c r="Q45" s="357"/>
      <c r="R45" s="357"/>
      <c r="S45" s="358"/>
    </row>
    <row r="46" spans="1:19" ht="15" hidden="1" customHeight="1" x14ac:dyDescent="0.25">
      <c r="A46" s="455"/>
      <c r="B46" s="322"/>
      <c r="C46" s="467"/>
      <c r="D46" s="467"/>
      <c r="E46" s="467"/>
      <c r="F46" s="467"/>
      <c r="G46" s="467"/>
      <c r="H46" s="467"/>
      <c r="I46" s="467"/>
      <c r="J46" s="467"/>
      <c r="K46" s="467"/>
      <c r="L46" s="467"/>
      <c r="M46" s="324"/>
      <c r="N46" s="356"/>
      <c r="O46" s="357"/>
      <c r="P46" s="357"/>
      <c r="Q46" s="357"/>
      <c r="R46" s="357"/>
      <c r="S46" s="358"/>
    </row>
    <row r="47" spans="1:19" ht="15" hidden="1" customHeight="1" x14ac:dyDescent="0.25">
      <c r="A47" s="455"/>
      <c r="B47" s="322"/>
      <c r="C47" s="467"/>
      <c r="D47" s="467"/>
      <c r="E47" s="467"/>
      <c r="F47" s="467"/>
      <c r="G47" s="467"/>
      <c r="H47" s="467"/>
      <c r="I47" s="467"/>
      <c r="J47" s="467"/>
      <c r="K47" s="467"/>
      <c r="L47" s="467"/>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467"/>
      <c r="D50" s="467"/>
      <c r="E50" s="467"/>
      <c r="F50" s="467"/>
      <c r="G50" s="467"/>
      <c r="H50" s="467"/>
      <c r="I50" s="467"/>
      <c r="J50" s="467"/>
      <c r="K50" s="467"/>
      <c r="L50" s="467"/>
      <c r="M50" s="324"/>
      <c r="N50" s="356"/>
      <c r="O50" s="357"/>
      <c r="P50" s="357"/>
      <c r="Q50" s="357"/>
      <c r="R50" s="357"/>
      <c r="S50" s="358"/>
    </row>
    <row r="51" spans="1:19" ht="15" hidden="1"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hidden="1"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544</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283</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284</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Z1_ZP!G67</f>
        <v>18</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18</v>
      </c>
      <c r="H72" s="335"/>
      <c r="I72" s="336"/>
      <c r="J72" s="377"/>
      <c r="K72" s="341"/>
      <c r="L72" s="491" t="s">
        <v>158</v>
      </c>
      <c r="M72" s="492"/>
      <c r="N72" s="492"/>
      <c r="O72" s="492"/>
      <c r="P72" s="492"/>
      <c r="Q72" s="492"/>
      <c r="R72" s="492"/>
      <c r="S72" s="493"/>
    </row>
    <row r="73" spans="1:19" ht="15" customHeight="1" x14ac:dyDescent="0.25">
      <c r="A73" s="343"/>
      <c r="B73" s="350" t="s">
        <v>121</v>
      </c>
      <c r="C73" s="351"/>
      <c r="D73" s="351"/>
      <c r="E73" s="351"/>
      <c r="F73" s="352"/>
      <c r="G73" s="331"/>
      <c r="H73" s="332"/>
      <c r="I73" s="333"/>
      <c r="J73" s="377"/>
      <c r="K73" s="341"/>
      <c r="L73" s="491" t="s">
        <v>152</v>
      </c>
      <c r="M73" s="492"/>
      <c r="N73" s="492"/>
      <c r="O73" s="492"/>
      <c r="P73" s="492"/>
      <c r="Q73" s="492"/>
      <c r="R73" s="492"/>
      <c r="S73" s="493"/>
    </row>
    <row r="74" spans="1:19" ht="15" customHeight="1" x14ac:dyDescent="0.25">
      <c r="A74" s="343"/>
      <c r="B74" s="350" t="s">
        <v>122</v>
      </c>
      <c r="C74" s="351"/>
      <c r="D74" s="351"/>
      <c r="E74" s="351"/>
      <c r="F74" s="352"/>
      <c r="G74" s="331"/>
      <c r="H74" s="332"/>
      <c r="I74" s="333"/>
      <c r="J74" s="377"/>
      <c r="K74" s="341"/>
      <c r="L74" s="491" t="s">
        <v>179</v>
      </c>
      <c r="M74" s="492"/>
      <c r="N74" s="492"/>
      <c r="O74" s="492"/>
      <c r="P74" s="492"/>
      <c r="Q74" s="492"/>
      <c r="R74" s="492"/>
      <c r="S74" s="493"/>
    </row>
    <row r="75" spans="1:19" ht="15" customHeight="1" x14ac:dyDescent="0.25">
      <c r="A75" s="343"/>
      <c r="B75" s="350" t="s">
        <v>123</v>
      </c>
      <c r="C75" s="351"/>
      <c r="D75" s="351"/>
      <c r="E75" s="351"/>
      <c r="F75" s="352"/>
      <c r="G75" s="331">
        <v>8</v>
      </c>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v>6</v>
      </c>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v>4</v>
      </c>
      <c r="H81" s="332"/>
      <c r="I81" s="333"/>
      <c r="J81" s="377"/>
      <c r="K81" s="341"/>
      <c r="L81" s="491" t="s">
        <v>151</v>
      </c>
      <c r="M81" s="492"/>
      <c r="N81" s="492"/>
      <c r="O81" s="492"/>
      <c r="P81" s="492"/>
      <c r="Q81" s="492"/>
      <c r="R81" s="492"/>
      <c r="S81" s="493"/>
    </row>
    <row r="82" spans="1:19" ht="15" customHeight="1" x14ac:dyDescent="0.25">
      <c r="A82" s="343"/>
      <c r="B82" s="350" t="s">
        <v>130</v>
      </c>
      <c r="C82" s="351"/>
      <c r="D82" s="351"/>
      <c r="E82" s="351"/>
      <c r="F82" s="352"/>
      <c r="G82" s="331"/>
      <c r="H82" s="332"/>
      <c r="I82" s="333"/>
      <c r="J82" s="377"/>
      <c r="K82" s="341"/>
      <c r="L82" s="491" t="s">
        <v>160</v>
      </c>
      <c r="M82" s="492"/>
      <c r="N82" s="492"/>
      <c r="O82" s="492"/>
      <c r="P82" s="492"/>
      <c r="Q82" s="492"/>
      <c r="R82" s="492"/>
      <c r="S82" s="493"/>
    </row>
    <row r="83" spans="1:19" ht="15" customHeight="1" x14ac:dyDescent="0.25">
      <c r="A83" s="343"/>
      <c r="B83" s="350" t="s">
        <v>131</v>
      </c>
      <c r="C83" s="351"/>
      <c r="D83" s="351"/>
      <c r="E83" s="351"/>
      <c r="F83" s="352"/>
      <c r="G83" s="331"/>
      <c r="H83" s="332"/>
      <c r="I83" s="333"/>
      <c r="J83" s="377"/>
      <c r="K83" s="341"/>
      <c r="L83" s="491" t="s">
        <v>165</v>
      </c>
      <c r="M83" s="492"/>
      <c r="N83" s="492"/>
      <c r="O83" s="492"/>
      <c r="P83" s="492"/>
      <c r="Q83" s="492"/>
      <c r="R83" s="492"/>
      <c r="S83" s="493"/>
    </row>
    <row r="84" spans="1:19" ht="15" customHeight="1" x14ac:dyDescent="0.25">
      <c r="A84" s="343"/>
      <c r="B84" s="309" t="s">
        <v>132</v>
      </c>
      <c r="C84" s="310"/>
      <c r="D84" s="310"/>
      <c r="E84" s="310"/>
      <c r="F84" s="311"/>
      <c r="G84" s="347">
        <f>Z1_ZP!H67</f>
        <v>132</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150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Z1_ZP!E67</f>
        <v>zal. bez oceny</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193</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52.5" customHeight="1" x14ac:dyDescent="0.25">
      <c r="A98" s="430"/>
      <c r="B98" s="400" t="s">
        <v>400</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0" customHeight="1" x14ac:dyDescent="0.25">
      <c r="A100" s="430"/>
      <c r="B100" s="400"/>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V/FWnvqyGrF4lnuSxzlTrFtnNdB+Hh4rOvAcy00DN4xZZkcpKgEKV9aOr4So50x2HSZlx9++wGXicby8aGLb2w==" saltValue="+SQwVvglBhLjrVNJ2K9+x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14:S33" xr:uid="{00000000-0002-0000-3200-000004000000}">
      <formula1>KEW_Z1</formula1>
    </dataValidation>
    <dataValidation type="list" allowBlank="1" showInputMessage="1" showErrorMessage="1" sqref="N34:S53" xr:uid="{00000000-0002-0000-3200-000005000000}">
      <formula1>KEU_Z1</formula1>
    </dataValidation>
    <dataValidation type="list" allowBlank="1" showInputMessage="1" showErrorMessage="1" sqref="N54:S68" xr:uid="{00000000-0002-0000-3200-000006000000}">
      <formula1>KEK_Z1</formula1>
    </dataValidation>
  </dataValidations>
  <hyperlinks>
    <hyperlink ref="O13" r:id="rId1" xr:uid="{0242FCC8-F8F2-4144-884A-5748BED6113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92D050"/>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Z1_ZP!B68</f>
        <v>Moduł Z1/14</v>
      </c>
      <c r="D3" s="308"/>
      <c r="E3" s="308"/>
      <c r="F3" s="288"/>
      <c r="G3" s="3"/>
      <c r="H3" s="3"/>
      <c r="I3" s="3"/>
      <c r="J3" s="3"/>
      <c r="K3" s="3"/>
      <c r="L3" s="4"/>
      <c r="M3" s="4"/>
      <c r="N3" s="4"/>
      <c r="O3" s="4"/>
      <c r="P3" s="4"/>
      <c r="Q3" s="4"/>
    </row>
    <row r="4" spans="1:19" s="175" customFormat="1" ht="39.75" customHeight="1" thickBot="1" x14ac:dyDescent="0.3">
      <c r="A4" s="290" t="s">
        <v>93</v>
      </c>
      <c r="B4" s="290"/>
      <c r="C4" s="298" t="str">
        <f>Z1_ZP!C68</f>
        <v>Moduł specjalnościowy (3) ZARZĄDZANIE PROJEKTAMI</v>
      </c>
      <c r="D4" s="299"/>
      <c r="E4" s="299"/>
      <c r="F4" s="299"/>
      <c r="G4" s="299"/>
      <c r="H4" s="299"/>
      <c r="I4" s="299"/>
      <c r="J4" s="300"/>
      <c r="K4" s="303" t="s">
        <v>94</v>
      </c>
      <c r="L4" s="303"/>
      <c r="M4" s="139">
        <f>Z1_ZP!D68</f>
        <v>7</v>
      </c>
      <c r="N4" s="301" t="s">
        <v>95</v>
      </c>
      <c r="O4" s="302"/>
      <c r="P4" s="295" t="str">
        <f>Z1_ZP!F68</f>
        <v>dr D. Dżega-Pietruszkiewicz</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359</v>
      </c>
      <c r="H6" s="134" t="s">
        <v>99</v>
      </c>
      <c r="I6" s="44">
        <v>6</v>
      </c>
      <c r="J6" s="7" t="s">
        <v>288</v>
      </c>
      <c r="K6" s="291" t="s">
        <v>100</v>
      </c>
      <c r="L6" s="291"/>
      <c r="M6" s="292" t="s">
        <v>101</v>
      </c>
      <c r="N6" s="292"/>
      <c r="O6" s="184" t="s">
        <v>872</v>
      </c>
      <c r="P6" s="293" t="s">
        <v>103</v>
      </c>
      <c r="Q6" s="294"/>
      <c r="R6" s="139">
        <f>Z1_ZP!G68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768</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 customHeight="1" thickBot="1" x14ac:dyDescent="0.3">
      <c r="A16" s="256" t="s">
        <v>832</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04.25" customHeight="1" thickBot="1" x14ac:dyDescent="0.3">
      <c r="A22" s="271" t="s">
        <v>833</v>
      </c>
      <c r="B22" s="272"/>
      <c r="C22" s="272"/>
      <c r="D22" s="272"/>
      <c r="E22" s="272"/>
      <c r="F22" s="272" t="s">
        <v>834</v>
      </c>
      <c r="G22" s="272"/>
      <c r="H22" s="272"/>
      <c r="I22" s="272"/>
      <c r="J22" s="272"/>
      <c r="K22" s="272"/>
      <c r="L22" s="272" t="s">
        <v>835</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Z1_ZP!B68</f>
        <v>Moduł Z1/14</v>
      </c>
      <c r="C26" s="231"/>
      <c r="D26" s="37" t="str">
        <f>Z1_ZP!B69</f>
        <v>Kurs 14.1.</v>
      </c>
      <c r="E26" s="178" t="str">
        <f>Z1_ZP!B68</f>
        <v>Moduł Z1/14</v>
      </c>
      <c r="F26" s="235" t="str">
        <f>Z1_ZP!B70</f>
        <v>Kurs 14.2.</v>
      </c>
      <c r="G26" s="236"/>
      <c r="H26" s="240" t="str">
        <f>Z1_ZP!B68</f>
        <v>Moduł Z1/14</v>
      </c>
      <c r="I26" s="241"/>
      <c r="J26" s="38" t="str">
        <f>Z1_ZP!B71</f>
        <v>Kurs 14.3.</v>
      </c>
      <c r="K26" s="245"/>
      <c r="L26" s="246"/>
      <c r="M26" s="245"/>
      <c r="N26" s="246"/>
      <c r="O26" s="247"/>
      <c r="P26" s="248"/>
      <c r="Q26" s="247"/>
      <c r="R26" s="249"/>
    </row>
    <row r="27" spans="1:19" s="179" customFormat="1" ht="59.25" customHeight="1" x14ac:dyDescent="0.25">
      <c r="A27" s="128" t="s">
        <v>109</v>
      </c>
      <c r="B27" s="473" t="str">
        <f>Z1_ZP!C69</f>
        <v>Zarządzanie zespołem projektowym</v>
      </c>
      <c r="C27" s="474"/>
      <c r="D27" s="475"/>
      <c r="E27" s="476" t="str">
        <f>Z1_ZP!C70</f>
        <v>Metodyki zarządzania projektami</v>
      </c>
      <c r="F27" s="477"/>
      <c r="G27" s="478"/>
      <c r="H27" s="479" t="str">
        <f>Z1_ZP!C71</f>
        <v>Profesional workshop (kurs w języku obcym)</v>
      </c>
      <c r="I27" s="480"/>
      <c r="J27" s="481"/>
      <c r="K27" s="482"/>
      <c r="L27" s="483"/>
      <c r="M27" s="483"/>
      <c r="N27" s="484"/>
      <c r="O27" s="485"/>
      <c r="P27" s="486"/>
      <c r="Q27" s="486"/>
      <c r="R27" s="487"/>
    </row>
    <row r="28" spans="1:19" s="179" customFormat="1" ht="30" customHeight="1" thickBot="1" x14ac:dyDescent="0.3">
      <c r="A28" s="43" t="s">
        <v>110</v>
      </c>
      <c r="B28" s="212">
        <f>Z1_ZP!D69</f>
        <v>2</v>
      </c>
      <c r="C28" s="213"/>
      <c r="D28" s="214"/>
      <c r="E28" s="215">
        <f>Z1_ZP!D70</f>
        <v>3</v>
      </c>
      <c r="F28" s="216"/>
      <c r="G28" s="217"/>
      <c r="H28" s="218">
        <f>Z1_ZP!D71</f>
        <v>2</v>
      </c>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u+XxEC5BN2RBPVG+tNqhgjucaN5aTwP+2KblexmoOkKdtMX8gv/VHX0bjHK2mNYcQEeU8oCUBXU2IBYQwyVBjg==" saltValue="5c5UvWHMIDN42ZXNHrNey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818EC9F4-9712-40A7-ACA9-5E582B3D5185}"/>
    <hyperlink ref="C29" r:id="rId2" xr:uid="{6C9BB0AA-8CFA-4BBE-ABB8-E3D2D914A4BB}"/>
    <hyperlink ref="I29" r:id="rId3" xr:uid="{6C91218C-BDCA-4A82-993E-C64DAEDD9093}"/>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Z1_ZP!B68</f>
        <v>Moduł Z1/14</v>
      </c>
      <c r="B3" s="384"/>
      <c r="C3" s="384"/>
      <c r="D3" s="388" t="str">
        <f>Z1_ZP!C68</f>
        <v>Moduł specjalnościowy (3)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Z1_ZP!B69</f>
        <v>Kurs 14.1.</v>
      </c>
      <c r="E4" s="386"/>
      <c r="F4" s="386"/>
      <c r="G4" s="386"/>
      <c r="H4" s="386"/>
      <c r="I4" s="387"/>
      <c r="J4" s="3"/>
      <c r="K4" s="3"/>
      <c r="L4" s="4"/>
      <c r="M4" s="4"/>
      <c r="N4" s="4"/>
      <c r="O4" s="4"/>
      <c r="P4" s="4"/>
      <c r="Q4" s="4"/>
      <c r="R4" s="4"/>
    </row>
    <row r="5" spans="1:19" ht="19.5" thickBot="1" x14ac:dyDescent="0.3">
      <c r="A5" s="448" t="s">
        <v>109</v>
      </c>
      <c r="B5" s="448"/>
      <c r="C5" s="448"/>
      <c r="D5" s="506" t="str">
        <f>Z1_ZP!C69</f>
        <v>Zarządzanie zespołem projektowym</v>
      </c>
      <c r="E5" s="506"/>
      <c r="F5" s="506"/>
      <c r="G5" s="506"/>
      <c r="H5" s="506"/>
      <c r="I5" s="506"/>
      <c r="J5" s="506"/>
      <c r="K5" s="506"/>
      <c r="L5" s="450" t="s">
        <v>94</v>
      </c>
      <c r="M5" s="450"/>
      <c r="N5" s="16">
        <f>Z1_ZP!D69</f>
        <v>2</v>
      </c>
      <c r="O5" s="450" t="s">
        <v>95</v>
      </c>
      <c r="P5" s="450"/>
      <c r="Q5" s="451" t="str">
        <f>Z1_ZP!F68</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(14)'!G6</f>
        <v>III</v>
      </c>
      <c r="H7" s="138" t="s">
        <v>99</v>
      </c>
      <c r="I7" s="44">
        <f>'M (14)'!I6</f>
        <v>6</v>
      </c>
      <c r="J7" s="293" t="s">
        <v>287</v>
      </c>
      <c r="K7" s="294"/>
      <c r="L7" s="392" t="s">
        <v>100</v>
      </c>
      <c r="M7" s="393"/>
      <c r="N7" s="7" t="s">
        <v>101</v>
      </c>
      <c r="O7" s="459" t="s">
        <v>102</v>
      </c>
      <c r="P7" s="459"/>
      <c r="Q7" s="460" t="s">
        <v>103</v>
      </c>
      <c r="R7" s="460"/>
      <c r="S7" s="17">
        <f>Z1_ZP!G69</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836</v>
      </c>
      <c r="C14" s="398"/>
      <c r="D14" s="398"/>
      <c r="E14" s="398"/>
      <c r="F14" s="398"/>
      <c r="G14" s="398"/>
      <c r="H14" s="398"/>
      <c r="I14" s="398"/>
      <c r="J14" s="398"/>
      <c r="K14" s="398"/>
      <c r="L14" s="398"/>
      <c r="M14" s="399"/>
      <c r="N14" s="362" t="s">
        <v>264</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253</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837</v>
      </c>
      <c r="C19" s="320"/>
      <c r="D19" s="320"/>
      <c r="E19" s="320"/>
      <c r="F19" s="320"/>
      <c r="G19" s="320"/>
      <c r="H19" s="320"/>
      <c r="I19" s="320"/>
      <c r="J19" s="320"/>
      <c r="K19" s="320"/>
      <c r="L19" s="320"/>
      <c r="M19" s="321"/>
      <c r="N19" s="353" t="s">
        <v>251</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253</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838</v>
      </c>
      <c r="C24" s="320"/>
      <c r="D24" s="320"/>
      <c r="E24" s="320"/>
      <c r="F24" s="320"/>
      <c r="G24" s="320"/>
      <c r="H24" s="320"/>
      <c r="I24" s="320"/>
      <c r="J24" s="320"/>
      <c r="K24" s="320"/>
      <c r="L24" s="320"/>
      <c r="M24" s="321"/>
      <c r="N24" s="353" t="s">
        <v>264</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839</v>
      </c>
      <c r="C34" s="398"/>
      <c r="D34" s="398"/>
      <c r="E34" s="398"/>
      <c r="F34" s="398"/>
      <c r="G34" s="398"/>
      <c r="H34" s="398"/>
      <c r="I34" s="398"/>
      <c r="J34" s="398"/>
      <c r="K34" s="398"/>
      <c r="L34" s="398"/>
      <c r="M34" s="399"/>
      <c r="N34" s="362" t="s">
        <v>271</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840</v>
      </c>
      <c r="C39" s="320"/>
      <c r="D39" s="320"/>
      <c r="E39" s="320"/>
      <c r="F39" s="320"/>
      <c r="G39" s="320"/>
      <c r="H39" s="320"/>
      <c r="I39" s="320"/>
      <c r="J39" s="320"/>
      <c r="K39" s="320"/>
      <c r="L39" s="320"/>
      <c r="M39" s="321"/>
      <c r="N39" s="353" t="s">
        <v>277</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272</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841</v>
      </c>
      <c r="C44" s="320"/>
      <c r="D44" s="320"/>
      <c r="E44" s="320"/>
      <c r="F44" s="320"/>
      <c r="G44" s="320"/>
      <c r="H44" s="320"/>
      <c r="I44" s="320"/>
      <c r="J44" s="320"/>
      <c r="K44" s="320"/>
      <c r="L44" s="320"/>
      <c r="M44" s="321"/>
      <c r="N44" s="353" t="s">
        <v>275</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116</v>
      </c>
      <c r="B54" s="397" t="s">
        <v>842</v>
      </c>
      <c r="C54" s="398"/>
      <c r="D54" s="398"/>
      <c r="E54" s="398"/>
      <c r="F54" s="398"/>
      <c r="G54" s="398"/>
      <c r="H54" s="398"/>
      <c r="I54" s="398"/>
      <c r="J54" s="398"/>
      <c r="K54" s="398"/>
      <c r="L54" s="398"/>
      <c r="M54" s="399"/>
      <c r="N54" s="362" t="s">
        <v>286</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843</v>
      </c>
      <c r="C59" s="320"/>
      <c r="D59" s="320"/>
      <c r="E59" s="320"/>
      <c r="F59" s="320"/>
      <c r="G59" s="320"/>
      <c r="H59" s="320"/>
      <c r="I59" s="320"/>
      <c r="J59" s="320"/>
      <c r="K59" s="320"/>
      <c r="L59" s="320"/>
      <c r="M59" s="321"/>
      <c r="N59" s="353" t="s">
        <v>281</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844</v>
      </c>
      <c r="C64" s="320"/>
      <c r="D64" s="320"/>
      <c r="E64" s="320"/>
      <c r="F64" s="320"/>
      <c r="G64" s="320"/>
      <c r="H64" s="320"/>
      <c r="I64" s="320"/>
      <c r="J64" s="320"/>
      <c r="K64" s="320"/>
      <c r="L64" s="320"/>
      <c r="M64" s="321"/>
      <c r="N64" s="353" t="s">
        <v>285</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Z1_ZP!G69</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12</v>
      </c>
      <c r="H72" s="335"/>
      <c r="I72" s="336"/>
      <c r="J72" s="377"/>
      <c r="K72" s="341"/>
      <c r="L72" s="316" t="s">
        <v>169</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175</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12</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168</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Z1_ZP!H69</f>
        <v>38</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Z1_ZP!E69</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159</v>
      </c>
      <c r="C90" s="418"/>
      <c r="D90" s="418"/>
      <c r="E90" s="419"/>
      <c r="F90" s="420">
        <v>60</v>
      </c>
      <c r="G90" s="421"/>
      <c r="H90" s="421"/>
      <c r="I90" s="422"/>
      <c r="J90" s="441"/>
      <c r="K90" s="445"/>
      <c r="L90" s="328" t="s">
        <v>290</v>
      </c>
      <c r="M90" s="329"/>
      <c r="N90" s="329"/>
      <c r="O90" s="329"/>
      <c r="P90" s="329"/>
      <c r="Q90" s="329"/>
      <c r="R90" s="329"/>
      <c r="S90" s="330"/>
    </row>
    <row r="91" spans="1:19" ht="15" customHeight="1" x14ac:dyDescent="0.25">
      <c r="A91" s="437"/>
      <c r="B91" s="417" t="s">
        <v>339</v>
      </c>
      <c r="C91" s="418"/>
      <c r="D91" s="418"/>
      <c r="E91" s="419"/>
      <c r="F91" s="420">
        <v>40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00.5" customHeight="1" x14ac:dyDescent="0.25">
      <c r="A98" s="430"/>
      <c r="B98" s="400" t="s">
        <v>845</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50.1" customHeight="1" x14ac:dyDescent="0.25">
      <c r="A100" s="430"/>
      <c r="B100" s="400" t="s">
        <v>846</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mbL5Uy4vO5lHd4FbTrzmLxHpLuDfzyHAM+DAhCE6Cl7FTrLkoyPS6TLS60pgPa5byhlFPchKebyAgVN0FAX5Cg==" saltValue="KdtCQz/GWz4coVQ1MQe/q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69D8C44F-55A0-4D24-A1FC-823AFA158875}">
      <formula1>KEK_Z1</formula1>
    </dataValidation>
    <dataValidation type="list" allowBlank="1" showInputMessage="1" showErrorMessage="1" sqref="N34:S53" xr:uid="{91CF7B05-C2B0-443E-B2BD-7FF3206074C8}">
      <formula1>KEU_Z1</formula1>
    </dataValidation>
    <dataValidation type="list" allowBlank="1" showInputMessage="1" showErrorMessage="1" sqref="N14:S33" xr:uid="{414F9A7D-15FE-45EF-80B2-BD3C6AED072D}">
      <formula1>KEW_Z1</formula1>
    </dataValidation>
    <dataValidation type="list" allowBlank="1" showInputMessage="1" showErrorMessage="1" sqref="L81:L85" xr:uid="{00000000-0002-0000-3400-000003000000}">
      <formula1>PRAC_STUD</formula1>
    </dataValidation>
    <dataValidation type="list" allowBlank="1" showInputMessage="1" showErrorMessage="1" sqref="L72:L79" xr:uid="{00000000-0002-0000-3400-000004000000}">
      <formula1>METODY</formula1>
    </dataValidation>
    <dataValidation type="list" allowBlank="1" showInputMessage="1" showErrorMessage="1" sqref="L7" xr:uid="{00000000-0002-0000-3400-000005000000}">
      <formula1>STATUS</formula1>
    </dataValidation>
    <dataValidation type="list" allowBlank="1" showInputMessage="1" showErrorMessage="1" sqref="B90:E94" xr:uid="{00000000-0002-0000-3400-000006000000}">
      <formula1>ZAL</formula1>
    </dataValidation>
  </dataValidations>
  <hyperlinks>
    <hyperlink ref="O13" r:id="rId1" xr:uid="{179E5432-2126-45D1-B344-23EEF5A5692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Z1_ZP!B68</f>
        <v>Moduł Z1/14</v>
      </c>
      <c r="B3" s="384"/>
      <c r="C3" s="384"/>
      <c r="D3" s="388" t="str">
        <f>Z1_ZP!C68</f>
        <v>Moduł specjalnościowy (3)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Z1_ZP!B70</f>
        <v>Kurs 14.2.</v>
      </c>
      <c r="E4" s="386"/>
      <c r="F4" s="386"/>
      <c r="G4" s="386"/>
      <c r="H4" s="386"/>
      <c r="I4" s="387"/>
      <c r="J4" s="3"/>
      <c r="K4" s="3"/>
      <c r="L4" s="4"/>
      <c r="M4" s="4"/>
      <c r="N4" s="4"/>
      <c r="O4" s="4"/>
      <c r="P4" s="4"/>
      <c r="Q4" s="4"/>
      <c r="R4" s="4"/>
    </row>
    <row r="5" spans="1:19" ht="23.25" thickBot="1" x14ac:dyDescent="0.3">
      <c r="A5" s="448" t="s">
        <v>109</v>
      </c>
      <c r="B5" s="448"/>
      <c r="C5" s="448"/>
      <c r="D5" s="449" t="str">
        <f>Z1_ZP!C70</f>
        <v>Metodyki zarządzania projektami</v>
      </c>
      <c r="E5" s="449"/>
      <c r="F5" s="449"/>
      <c r="G5" s="449"/>
      <c r="H5" s="449"/>
      <c r="I5" s="449"/>
      <c r="J5" s="449"/>
      <c r="K5" s="449"/>
      <c r="L5" s="450" t="s">
        <v>94</v>
      </c>
      <c r="M5" s="450"/>
      <c r="N5" s="16">
        <f>Z1_ZP!D70</f>
        <v>3</v>
      </c>
      <c r="O5" s="450" t="s">
        <v>95</v>
      </c>
      <c r="P5" s="450"/>
      <c r="Q5" s="451" t="str">
        <f>Z1_ZP!F68</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(14)'!G6</f>
        <v>III</v>
      </c>
      <c r="H7" s="138" t="s">
        <v>99</v>
      </c>
      <c r="I7" s="44">
        <f>'M (14)'!I6</f>
        <v>6</v>
      </c>
      <c r="J7" s="293" t="s">
        <v>287</v>
      </c>
      <c r="K7" s="294"/>
      <c r="L7" s="392" t="s">
        <v>100</v>
      </c>
      <c r="M7" s="393"/>
      <c r="N7" s="7" t="s">
        <v>101</v>
      </c>
      <c r="O7" s="459" t="s">
        <v>102</v>
      </c>
      <c r="P7" s="459"/>
      <c r="Q7" s="460" t="s">
        <v>103</v>
      </c>
      <c r="R7" s="460"/>
      <c r="S7" s="17">
        <f>Z1_ZP!G70</f>
        <v>20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847</v>
      </c>
      <c r="C14" s="398"/>
      <c r="D14" s="398"/>
      <c r="E14" s="398"/>
      <c r="F14" s="398"/>
      <c r="G14" s="398"/>
      <c r="H14" s="398"/>
      <c r="I14" s="398"/>
      <c r="J14" s="398"/>
      <c r="K14" s="398"/>
      <c r="L14" s="398"/>
      <c r="M14" s="399"/>
      <c r="N14" s="362" t="s">
        <v>250</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252</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848</v>
      </c>
      <c r="C19" s="320"/>
      <c r="D19" s="320"/>
      <c r="E19" s="320"/>
      <c r="F19" s="320"/>
      <c r="G19" s="320"/>
      <c r="H19" s="320"/>
      <c r="I19" s="320"/>
      <c r="J19" s="320"/>
      <c r="K19" s="320"/>
      <c r="L19" s="320"/>
      <c r="M19" s="321"/>
      <c r="N19" s="353" t="s">
        <v>250</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252</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849</v>
      </c>
      <c r="C24" s="320"/>
      <c r="D24" s="320"/>
      <c r="E24" s="320"/>
      <c r="F24" s="320"/>
      <c r="G24" s="320"/>
      <c r="H24" s="320"/>
      <c r="I24" s="320"/>
      <c r="J24" s="320"/>
      <c r="K24" s="320"/>
      <c r="L24" s="320"/>
      <c r="M24" s="321"/>
      <c r="N24" s="353" t="s">
        <v>250</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252</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850</v>
      </c>
      <c r="C34" s="398"/>
      <c r="D34" s="398"/>
      <c r="E34" s="398"/>
      <c r="F34" s="398"/>
      <c r="G34" s="398"/>
      <c r="H34" s="398"/>
      <c r="I34" s="398"/>
      <c r="J34" s="398"/>
      <c r="K34" s="398"/>
      <c r="L34" s="398"/>
      <c r="M34" s="399"/>
      <c r="N34" s="362" t="s">
        <v>268</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273</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851</v>
      </c>
      <c r="C39" s="320"/>
      <c r="D39" s="320"/>
      <c r="E39" s="320"/>
      <c r="F39" s="320"/>
      <c r="G39" s="320"/>
      <c r="H39" s="320"/>
      <c r="I39" s="320"/>
      <c r="J39" s="320"/>
      <c r="K39" s="320"/>
      <c r="L39" s="320"/>
      <c r="M39" s="321"/>
      <c r="N39" s="353" t="s">
        <v>271</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273</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852</v>
      </c>
      <c r="C44" s="320"/>
      <c r="D44" s="320"/>
      <c r="E44" s="320"/>
      <c r="F44" s="320"/>
      <c r="G44" s="320"/>
      <c r="H44" s="320"/>
      <c r="I44" s="320"/>
      <c r="J44" s="320"/>
      <c r="K44" s="320"/>
      <c r="L44" s="320"/>
      <c r="M44" s="321"/>
      <c r="N44" s="353" t="s">
        <v>268</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273</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61" t="s">
        <v>116</v>
      </c>
      <c r="B54" s="397" t="s">
        <v>853</v>
      </c>
      <c r="C54" s="398"/>
      <c r="D54" s="398"/>
      <c r="E54" s="398"/>
      <c r="F54" s="398"/>
      <c r="G54" s="398"/>
      <c r="H54" s="398"/>
      <c r="I54" s="398"/>
      <c r="J54" s="398"/>
      <c r="K54" s="398"/>
      <c r="L54" s="398"/>
      <c r="M54" s="399"/>
      <c r="N54" s="362" t="s">
        <v>284</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854</v>
      </c>
      <c r="C59" s="320"/>
      <c r="D59" s="320"/>
      <c r="E59" s="320"/>
      <c r="F59" s="320"/>
      <c r="G59" s="320"/>
      <c r="H59" s="320"/>
      <c r="I59" s="320"/>
      <c r="J59" s="320"/>
      <c r="K59" s="320"/>
      <c r="L59" s="320"/>
      <c r="M59" s="321"/>
      <c r="N59" s="353" t="s">
        <v>285</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t="s">
        <v>279</v>
      </c>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855</v>
      </c>
      <c r="C64" s="320"/>
      <c r="D64" s="320"/>
      <c r="E64" s="320"/>
      <c r="F64" s="320"/>
      <c r="G64" s="320"/>
      <c r="H64" s="320"/>
      <c r="I64" s="320"/>
      <c r="J64" s="320"/>
      <c r="K64" s="320"/>
      <c r="L64" s="320"/>
      <c r="M64" s="321"/>
      <c r="N64" s="353" t="s">
        <v>280</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Z1_ZP!G70</f>
        <v>20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20</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10</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8</v>
      </c>
      <c r="H74" s="332"/>
      <c r="I74" s="333"/>
      <c r="J74" s="377"/>
      <c r="K74" s="341"/>
      <c r="L74" s="316" t="s">
        <v>152</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149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155</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168</v>
      </c>
      <c r="M83" s="317"/>
      <c r="N83" s="317"/>
      <c r="O83" s="317"/>
      <c r="P83" s="317"/>
      <c r="Q83" s="317"/>
      <c r="R83" s="317"/>
      <c r="S83" s="318"/>
    </row>
    <row r="84" spans="1:19" ht="15" customHeight="1" x14ac:dyDescent="0.25">
      <c r="A84" s="343"/>
      <c r="B84" s="309" t="s">
        <v>132</v>
      </c>
      <c r="C84" s="310"/>
      <c r="D84" s="310"/>
      <c r="E84" s="310"/>
      <c r="F84" s="311"/>
      <c r="G84" s="347">
        <f>Z1_ZP!H70</f>
        <v>55</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Z1_ZP!E70</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146</v>
      </c>
      <c r="C90" s="418"/>
      <c r="D90" s="418"/>
      <c r="E90" s="419"/>
      <c r="F90" s="420">
        <v>60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20</v>
      </c>
      <c r="G91" s="421"/>
      <c r="H91" s="421"/>
      <c r="I91" s="422"/>
      <c r="J91" s="441"/>
      <c r="K91" s="445"/>
      <c r="L91" s="328" t="s">
        <v>138</v>
      </c>
      <c r="M91" s="329"/>
      <c r="N91" s="329"/>
      <c r="O91" s="329"/>
      <c r="P91" s="329"/>
      <c r="Q91" s="329"/>
      <c r="R91" s="329"/>
      <c r="S91" s="330"/>
    </row>
    <row r="92" spans="1:19" ht="15" customHeight="1" x14ac:dyDescent="0.25">
      <c r="A92" s="437"/>
      <c r="B92" s="417" t="s">
        <v>170</v>
      </c>
      <c r="C92" s="418"/>
      <c r="D92" s="418"/>
      <c r="E92" s="419"/>
      <c r="F92" s="420">
        <v>20</v>
      </c>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09.5" customHeight="1" x14ac:dyDescent="0.25">
      <c r="A98" s="430"/>
      <c r="B98" s="400" t="s">
        <v>856</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50.1" customHeight="1" x14ac:dyDescent="0.25">
      <c r="A100" s="430"/>
      <c r="B100" s="400" t="s">
        <v>857</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0.1" customHeight="1" x14ac:dyDescent="0.25">
      <c r="A102" s="430"/>
      <c r="B102" s="400" t="s">
        <v>858</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2Uoa6nmKSMP0WY0qu0DqwJk4LKow2WtyIoldHiLrENitYw88jz5py1XYdOFlh/tgZY96u0Ic1atSsVZ/oydhxA==" saltValue="HF4nfkiH/32K/vsiEx71W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14:S33" xr:uid="{A3BE9304-438F-4266-9000-EB29A95A094C}">
      <formula1>KEW_Z1</formula1>
    </dataValidation>
    <dataValidation type="list" allowBlank="1" showInputMessage="1" showErrorMessage="1" sqref="N34:S53" xr:uid="{4161F7BC-9027-4217-BA1E-91FABB7893AA}">
      <formula1>KEU_Z1</formula1>
    </dataValidation>
    <dataValidation type="list" allowBlank="1" showInputMessage="1" showErrorMessage="1" sqref="N54:S68" xr:uid="{7720F763-EEAD-4132-BA9A-CE6256463DA3}">
      <formula1>KEK_Z1</formula1>
    </dataValidation>
  </dataValidations>
  <hyperlinks>
    <hyperlink ref="O13" r:id="rId1" xr:uid="{69162E9C-FE61-4955-A3A8-145C161573B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Z1_ZP!B68</f>
        <v>Moduł Z1/14</v>
      </c>
      <c r="B3" s="384"/>
      <c r="C3" s="384"/>
      <c r="D3" s="388" t="str">
        <f>Z1_ZP!C68</f>
        <v>Moduł specjalnościowy (3) ZARZĄDZANIE PROJEKTAMI</v>
      </c>
      <c r="E3" s="389"/>
      <c r="F3" s="389"/>
      <c r="G3" s="389"/>
      <c r="H3" s="389"/>
      <c r="I3" s="390"/>
      <c r="J3" s="3"/>
      <c r="K3" s="3"/>
      <c r="L3" s="4"/>
      <c r="M3" s="4"/>
      <c r="N3" s="4"/>
      <c r="O3" s="4"/>
      <c r="P3" s="4"/>
      <c r="Q3" s="4"/>
      <c r="R3" s="4"/>
    </row>
    <row r="4" spans="1:19" ht="18.75" thickBot="1" x14ac:dyDescent="0.3">
      <c r="A4" s="447" t="s">
        <v>108</v>
      </c>
      <c r="B4" s="447"/>
      <c r="C4" s="447"/>
      <c r="D4" s="385" t="str">
        <f>Z1_ZP!B71</f>
        <v>Kurs 14.3.</v>
      </c>
      <c r="E4" s="386"/>
      <c r="F4" s="386"/>
      <c r="G4" s="386"/>
      <c r="H4" s="386"/>
      <c r="I4" s="387"/>
      <c r="J4" s="3"/>
      <c r="K4" s="3"/>
      <c r="L4" s="4"/>
      <c r="M4" s="4"/>
      <c r="N4" s="4"/>
      <c r="O4" s="4"/>
      <c r="P4" s="4"/>
      <c r="Q4" s="4"/>
      <c r="R4" s="4"/>
    </row>
    <row r="5" spans="1:19" ht="23.25" thickBot="1" x14ac:dyDescent="0.3">
      <c r="A5" s="448" t="s">
        <v>109</v>
      </c>
      <c r="B5" s="448"/>
      <c r="C5" s="448"/>
      <c r="D5" s="449" t="str">
        <f>Z1_ZP!C71</f>
        <v>Profesional workshop (kurs w języku obcym)</v>
      </c>
      <c r="E5" s="449"/>
      <c r="F5" s="449"/>
      <c r="G5" s="449"/>
      <c r="H5" s="449"/>
      <c r="I5" s="449"/>
      <c r="J5" s="449"/>
      <c r="K5" s="449"/>
      <c r="L5" s="450" t="s">
        <v>94</v>
      </c>
      <c r="M5" s="450"/>
      <c r="N5" s="16">
        <f>Z1_ZP!D71</f>
        <v>2</v>
      </c>
      <c r="O5" s="450" t="s">
        <v>95</v>
      </c>
      <c r="P5" s="450"/>
      <c r="Q5" s="451" t="str">
        <f>Z1_ZP!F68</f>
        <v>dr D. Dżega-Pietruszkiewicz</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(14)'!G6</f>
        <v>III</v>
      </c>
      <c r="H7" s="138" t="s">
        <v>99</v>
      </c>
      <c r="I7" s="44">
        <f>'M (14)'!I6</f>
        <v>6</v>
      </c>
      <c r="J7" s="293" t="s">
        <v>287</v>
      </c>
      <c r="K7" s="294"/>
      <c r="L7" s="392" t="s">
        <v>100</v>
      </c>
      <c r="M7" s="393"/>
      <c r="N7" s="7" t="s">
        <v>101</v>
      </c>
      <c r="O7" s="459" t="s">
        <v>873</v>
      </c>
      <c r="P7" s="459"/>
      <c r="Q7" s="460" t="s">
        <v>103</v>
      </c>
      <c r="R7" s="460"/>
      <c r="S7" s="17">
        <f>Z1_ZP!G71</f>
        <v>6</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859</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263</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860</v>
      </c>
      <c r="C19" s="320"/>
      <c r="D19" s="320"/>
      <c r="E19" s="320"/>
      <c r="F19" s="320"/>
      <c r="G19" s="320"/>
      <c r="H19" s="320"/>
      <c r="I19" s="320"/>
      <c r="J19" s="320"/>
      <c r="K19" s="320"/>
      <c r="L19" s="320"/>
      <c r="M19" s="321"/>
      <c r="N19" s="353" t="s">
        <v>263</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253</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861</v>
      </c>
      <c r="C24" s="320"/>
      <c r="D24" s="320"/>
      <c r="E24" s="320"/>
      <c r="F24" s="320"/>
      <c r="G24" s="320"/>
      <c r="H24" s="320"/>
      <c r="I24" s="320"/>
      <c r="J24" s="320"/>
      <c r="K24" s="320"/>
      <c r="L24" s="320"/>
      <c r="M24" s="321"/>
      <c r="N24" s="353" t="s">
        <v>263</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255</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862</v>
      </c>
      <c r="C34" s="398"/>
      <c r="D34" s="398"/>
      <c r="E34" s="398"/>
      <c r="F34" s="398"/>
      <c r="G34" s="398"/>
      <c r="H34" s="398"/>
      <c r="I34" s="398"/>
      <c r="J34" s="398"/>
      <c r="K34" s="398"/>
      <c r="L34" s="398"/>
      <c r="M34" s="399"/>
      <c r="N34" s="362" t="s">
        <v>273</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863</v>
      </c>
      <c r="C39" s="320"/>
      <c r="D39" s="320"/>
      <c r="E39" s="320"/>
      <c r="F39" s="320"/>
      <c r="G39" s="320"/>
      <c r="H39" s="320"/>
      <c r="I39" s="320"/>
      <c r="J39" s="320"/>
      <c r="K39" s="320"/>
      <c r="L39" s="320"/>
      <c r="M39" s="321"/>
      <c r="N39" s="353" t="s">
        <v>269</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273</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864</v>
      </c>
      <c r="C44" s="320"/>
      <c r="D44" s="320"/>
      <c r="E44" s="320"/>
      <c r="F44" s="320"/>
      <c r="G44" s="320"/>
      <c r="H44" s="320"/>
      <c r="I44" s="320"/>
      <c r="J44" s="320"/>
      <c r="K44" s="320"/>
      <c r="L44" s="320"/>
      <c r="M44" s="321"/>
      <c r="N44" s="353" t="s">
        <v>268</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271</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t="s">
        <v>273</v>
      </c>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52" t="s">
        <v>116</v>
      </c>
      <c r="B54" s="397" t="s">
        <v>865</v>
      </c>
      <c r="C54" s="398"/>
      <c r="D54" s="398"/>
      <c r="E54" s="398"/>
      <c r="F54" s="398"/>
      <c r="G54" s="398"/>
      <c r="H54" s="398"/>
      <c r="I54" s="398"/>
      <c r="J54" s="398"/>
      <c r="K54" s="398"/>
      <c r="L54" s="398"/>
      <c r="M54" s="399"/>
      <c r="N54" s="362" t="s">
        <v>279</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285</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866</v>
      </c>
      <c r="C59" s="320"/>
      <c r="D59" s="320"/>
      <c r="E59" s="320"/>
      <c r="F59" s="320"/>
      <c r="G59" s="320"/>
      <c r="H59" s="320"/>
      <c r="I59" s="320"/>
      <c r="J59" s="320"/>
      <c r="K59" s="320"/>
      <c r="L59" s="320"/>
      <c r="M59" s="321"/>
      <c r="N59" s="353" t="s">
        <v>280</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867</v>
      </c>
      <c r="C64" s="320"/>
      <c r="D64" s="320"/>
      <c r="E64" s="320"/>
      <c r="F64" s="320"/>
      <c r="G64" s="320"/>
      <c r="H64" s="320"/>
      <c r="I64" s="320"/>
      <c r="J64" s="320"/>
      <c r="K64" s="320"/>
      <c r="L64" s="320"/>
      <c r="M64" s="321"/>
      <c r="N64" s="353" t="s">
        <v>279</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94"/>
      <c r="C68" s="395"/>
      <c r="D68" s="395"/>
      <c r="E68" s="395"/>
      <c r="F68" s="395"/>
      <c r="G68" s="395"/>
      <c r="H68" s="395"/>
      <c r="I68" s="395"/>
      <c r="J68" s="395"/>
      <c r="K68" s="395"/>
      <c r="L68" s="395"/>
      <c r="M68" s="396"/>
      <c r="N68" s="365"/>
      <c r="O68" s="366"/>
      <c r="P68" s="366"/>
      <c r="Q68" s="366"/>
      <c r="R68" s="366"/>
      <c r="S68" s="367"/>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Z1_ZP!G71</f>
        <v>6</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6</v>
      </c>
      <c r="H72" s="335"/>
      <c r="I72" s="336"/>
      <c r="J72" s="377"/>
      <c r="K72" s="341"/>
      <c r="L72" s="316" t="s">
        <v>175</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v>6</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168</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Z1_ZP!H71</f>
        <v>44</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Z1_ZP!E71</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339</v>
      </c>
      <c r="C90" s="418"/>
      <c r="D90" s="418"/>
      <c r="E90" s="419"/>
      <c r="F90" s="420">
        <v>80</v>
      </c>
      <c r="G90" s="421"/>
      <c r="H90" s="421"/>
      <c r="I90" s="422"/>
      <c r="J90" s="441"/>
      <c r="K90" s="445"/>
      <c r="L90" s="328" t="s">
        <v>290</v>
      </c>
      <c r="M90" s="329"/>
      <c r="N90" s="329"/>
      <c r="O90" s="329"/>
      <c r="P90" s="329"/>
      <c r="Q90" s="329"/>
      <c r="R90" s="329"/>
      <c r="S90" s="330"/>
    </row>
    <row r="91" spans="1:19" ht="15" customHeight="1" x14ac:dyDescent="0.25">
      <c r="A91" s="437"/>
      <c r="B91" s="417" t="s">
        <v>164</v>
      </c>
      <c r="C91" s="418"/>
      <c r="D91" s="418"/>
      <c r="E91" s="419"/>
      <c r="F91" s="420">
        <v>20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90" customHeight="1" x14ac:dyDescent="0.25">
      <c r="A98" s="430"/>
      <c r="B98" s="400" t="s">
        <v>868</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50.1" customHeight="1" x14ac:dyDescent="0.25">
      <c r="A100" s="430"/>
      <c r="B100" s="400" t="s">
        <v>869</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YyeIqfmq0/snCeGWbfUimwE8QAUh8RZjh3ymNGIqlDBrtl/uislY+RtZTL2vxI39x6WKB3gLC+d5QHasqhWyjw==" saltValue="QjknGtvIGeqU274gclCfS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740668BF-20FB-44A3-9AB8-4241187A18A9}">
      <formula1>KEK_Z1</formula1>
    </dataValidation>
    <dataValidation type="list" allowBlank="1" showInputMessage="1" showErrorMessage="1" sqref="N34:S53" xr:uid="{CB525920-2A5A-4736-A714-7103A67218B9}">
      <formula1>KEU_Z1</formula1>
    </dataValidation>
    <dataValidation type="list" allowBlank="1" showInputMessage="1" showErrorMessage="1" sqref="N14:S33" xr:uid="{C9B4413D-CFF4-46BB-A9E0-C4613DB3BB22}">
      <formula1>KEW_Z1</formula1>
    </dataValidation>
    <dataValidation type="list" allowBlank="1" showInputMessage="1" showErrorMessage="1" sqref="L81:L85" xr:uid="{00000000-0002-0000-3600-000003000000}">
      <formula1>PRAC_STUD</formula1>
    </dataValidation>
    <dataValidation type="list" allowBlank="1" showInputMessage="1" showErrorMessage="1" sqref="L72:L79" xr:uid="{00000000-0002-0000-3600-000004000000}">
      <formula1>METODY</formula1>
    </dataValidation>
    <dataValidation type="list" allowBlank="1" showInputMessage="1" showErrorMessage="1" sqref="L7" xr:uid="{00000000-0002-0000-3600-000005000000}">
      <formula1>STATUS</formula1>
    </dataValidation>
    <dataValidation type="list" allowBlank="1" showInputMessage="1" showErrorMessage="1" sqref="B90:E94" xr:uid="{00000000-0002-0000-3600-000006000000}">
      <formula1>ZAL</formula1>
    </dataValidation>
  </dataValidations>
  <hyperlinks>
    <hyperlink ref="O13" r:id="rId1" xr:uid="{CF4F9B65-5596-450A-9FB5-D50158D4E9F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C6E0B4"/>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Z1_ZP!B72</f>
        <v>Moduł Z1/15</v>
      </c>
      <c r="D3" s="308"/>
      <c r="E3" s="308"/>
      <c r="F3" s="288"/>
      <c r="G3" s="3"/>
      <c r="H3" s="3"/>
      <c r="I3" s="3"/>
      <c r="J3" s="3"/>
      <c r="K3" s="3"/>
      <c r="L3" s="4"/>
      <c r="M3" s="4"/>
      <c r="N3" s="4"/>
      <c r="O3" s="4"/>
      <c r="P3" s="4"/>
      <c r="Q3" s="4"/>
    </row>
    <row r="4" spans="1:19" s="175" customFormat="1" ht="39.75" customHeight="1" thickBot="1" x14ac:dyDescent="0.3">
      <c r="A4" s="290" t="s">
        <v>93</v>
      </c>
      <c r="B4" s="290"/>
      <c r="C4" s="298" t="str">
        <f>Z1_ZP!C72</f>
        <v>Moduł swobodnego wyboru</v>
      </c>
      <c r="D4" s="299"/>
      <c r="E4" s="299"/>
      <c r="F4" s="299"/>
      <c r="G4" s="299"/>
      <c r="H4" s="299"/>
      <c r="I4" s="299"/>
      <c r="J4" s="300"/>
      <c r="K4" s="303" t="s">
        <v>94</v>
      </c>
      <c r="L4" s="303"/>
      <c r="M4" s="139">
        <f>Z1_ZP!D72</f>
        <v>6</v>
      </c>
      <c r="N4" s="301" t="s">
        <v>95</v>
      </c>
      <c r="O4" s="302"/>
      <c r="P4" s="295" t="str">
        <f>Z1_ZP!F72</f>
        <v>dziekan</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359</v>
      </c>
      <c r="H6" s="134" t="s">
        <v>99</v>
      </c>
      <c r="I6" s="44">
        <v>6</v>
      </c>
      <c r="J6" s="7" t="s">
        <v>288</v>
      </c>
      <c r="K6" s="291" t="s">
        <v>100</v>
      </c>
      <c r="L6" s="291"/>
      <c r="M6" s="292" t="s">
        <v>101</v>
      </c>
      <c r="N6" s="292"/>
      <c r="O6" s="139" t="s">
        <v>102</v>
      </c>
      <c r="P6" s="293" t="s">
        <v>103</v>
      </c>
      <c r="Q6" s="294"/>
      <c r="R6" s="139">
        <f>Z1_ZP!G72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c r="B22" s="272"/>
      <c r="C22" s="272"/>
      <c r="D22" s="272"/>
      <c r="E22" s="272"/>
      <c r="F22" s="272"/>
      <c r="G22" s="272"/>
      <c r="H22" s="272"/>
      <c r="I22" s="272"/>
      <c r="J22" s="272"/>
      <c r="K22" s="272"/>
      <c r="L22" s="272"/>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Z1_ZP!B72</f>
        <v>Moduł Z1/15</v>
      </c>
      <c r="C26" s="231"/>
      <c r="D26" s="37" t="str">
        <f>Z1_ZP!B73</f>
        <v>Kurs 15.1.</v>
      </c>
      <c r="E26" s="178" t="str">
        <f>Z1_ZP!B72</f>
        <v>Moduł Z1/15</v>
      </c>
      <c r="F26" s="235" t="str">
        <f>Z1_ZP!B74</f>
        <v>Kurs 15.2.</v>
      </c>
      <c r="G26" s="236"/>
      <c r="H26" s="240"/>
      <c r="I26" s="241"/>
      <c r="J26" s="38"/>
      <c r="K26" s="245"/>
      <c r="L26" s="246"/>
      <c r="M26" s="245"/>
      <c r="N26" s="246"/>
      <c r="O26" s="247"/>
      <c r="P26" s="248"/>
      <c r="Q26" s="247"/>
      <c r="R26" s="249"/>
    </row>
    <row r="27" spans="1:19" s="179" customFormat="1" ht="59.25" customHeight="1" x14ac:dyDescent="0.25">
      <c r="A27" s="128" t="s">
        <v>109</v>
      </c>
      <c r="B27" s="473" t="str">
        <f>Z1_ZP!C73</f>
        <v>kurs do wyboru (spośród katalogu kursów dostępnych w danym semestrze)</v>
      </c>
      <c r="C27" s="474"/>
      <c r="D27" s="475"/>
      <c r="E27" s="476" t="str">
        <f>Z1_ZP!C74</f>
        <v>kurs do wyboru (spośród katalogu kursów dostępnych w danym semestrze)</v>
      </c>
      <c r="F27" s="477"/>
      <c r="G27" s="478"/>
      <c r="H27" s="479"/>
      <c r="I27" s="480"/>
      <c r="J27" s="481"/>
      <c r="K27" s="482"/>
      <c r="L27" s="483"/>
      <c r="M27" s="483"/>
      <c r="N27" s="484"/>
      <c r="O27" s="485"/>
      <c r="P27" s="486"/>
      <c r="Q27" s="486"/>
      <c r="R27" s="487"/>
    </row>
    <row r="28" spans="1:19" s="179" customFormat="1" ht="30" customHeight="1" thickBot="1" x14ac:dyDescent="0.3">
      <c r="A28" s="43" t="s">
        <v>110</v>
      </c>
      <c r="B28" s="212">
        <f>Z1_ZP!D73</f>
        <v>3</v>
      </c>
      <c r="C28" s="213"/>
      <c r="D28" s="214"/>
      <c r="E28" s="215">
        <f>Z1_ZP!D74</f>
        <v>3</v>
      </c>
      <c r="F28" s="216"/>
      <c r="G28" s="217"/>
      <c r="H28" s="218"/>
      <c r="I28" s="219"/>
      <c r="J28" s="220"/>
      <c r="K28" s="221"/>
      <c r="L28" s="222"/>
      <c r="M28" s="222"/>
      <c r="N28" s="223"/>
      <c r="O28" s="224"/>
      <c r="P28" s="225"/>
      <c r="Q28" s="225"/>
      <c r="R28" s="226"/>
    </row>
    <row r="29" spans="1:19" s="179" customFormat="1" ht="30" hidden="1" customHeight="1" thickBot="1" x14ac:dyDescent="0.3">
      <c r="A29" s="140"/>
      <c r="B29" s="141"/>
      <c r="C29" s="162" t="s">
        <v>569</v>
      </c>
      <c r="D29" s="143"/>
      <c r="E29" s="144"/>
      <c r="F29" s="161" t="s">
        <v>569</v>
      </c>
      <c r="G29" s="146"/>
      <c r="H29" s="147"/>
      <c r="I29" s="159"/>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shsONIe5vjah+zjLJ6Kp4EasU/AaT2nsYkVHzSeBRRYwU1dNMI37pbsmjyGkYsYGUv+Ljhx9jnosM6El/uB3iA==" saltValue="pZqdcvbMbwvUj9W4iG+yq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r:id="rId1" xr:uid="{29EBD34E-22B9-4190-9F42-7599B779FE1C}"/>
    <hyperlink ref="C29" r:id="rId2" xr:uid="{760312CF-78AB-446B-B12D-A1C89B7A33AC}"/>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Z1_ZP!B72</f>
        <v>Moduł Z1/15</v>
      </c>
      <c r="B3" s="384"/>
      <c r="C3" s="384"/>
      <c r="D3" s="388" t="str">
        <f>Z1_ZP!C72</f>
        <v>Moduł swobodnego wyboru</v>
      </c>
      <c r="E3" s="389"/>
      <c r="F3" s="389"/>
      <c r="G3" s="389"/>
      <c r="H3" s="389"/>
      <c r="I3" s="390"/>
      <c r="J3" s="3"/>
      <c r="K3" s="3"/>
      <c r="L3" s="4"/>
      <c r="M3" s="4"/>
      <c r="N3" s="4"/>
      <c r="O3" s="4"/>
      <c r="P3" s="4"/>
      <c r="Q3" s="4"/>
      <c r="R3" s="4"/>
    </row>
    <row r="4" spans="1:19" ht="18.75" thickBot="1" x14ac:dyDescent="0.3">
      <c r="A4" s="447" t="s">
        <v>108</v>
      </c>
      <c r="B4" s="447"/>
      <c r="C4" s="447"/>
      <c r="D4" s="385" t="str">
        <f>Z1_ZP!B73</f>
        <v>Kurs 15.1.</v>
      </c>
      <c r="E4" s="386"/>
      <c r="F4" s="386"/>
      <c r="G4" s="386"/>
      <c r="H4" s="386"/>
      <c r="I4" s="387"/>
      <c r="J4" s="3"/>
      <c r="K4" s="3"/>
      <c r="L4" s="4"/>
      <c r="M4" s="4"/>
      <c r="N4" s="4"/>
      <c r="O4" s="4"/>
      <c r="P4" s="4"/>
      <c r="Q4" s="4"/>
      <c r="R4" s="4"/>
    </row>
    <row r="5" spans="1:19" ht="18.75" thickBot="1" x14ac:dyDescent="0.3">
      <c r="A5" s="448" t="s">
        <v>109</v>
      </c>
      <c r="B5" s="448"/>
      <c r="C5" s="448"/>
      <c r="D5" s="507" t="str">
        <f>Z1_ZP!C73</f>
        <v>kurs do wyboru (spośród katalogu kursów dostępnych w danym semestrze)</v>
      </c>
      <c r="E5" s="507"/>
      <c r="F5" s="507"/>
      <c r="G5" s="507"/>
      <c r="H5" s="507"/>
      <c r="I5" s="507"/>
      <c r="J5" s="507"/>
      <c r="K5" s="507"/>
      <c r="L5" s="450" t="s">
        <v>94</v>
      </c>
      <c r="M5" s="450"/>
      <c r="N5" s="16">
        <f>Z1_ZP!D73</f>
        <v>3</v>
      </c>
      <c r="O5" s="450" t="s">
        <v>95</v>
      </c>
      <c r="P5" s="450"/>
      <c r="Q5" s="451" t="str">
        <f>Z1_ZP!F72</f>
        <v>dziekan</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(15)'!G6</f>
        <v>III</v>
      </c>
      <c r="H7" s="138" t="s">
        <v>99</v>
      </c>
      <c r="I7" s="44">
        <f>'M (15)'!I6</f>
        <v>6</v>
      </c>
      <c r="J7" s="293" t="s">
        <v>287</v>
      </c>
      <c r="K7" s="294"/>
      <c r="L7" s="392" t="s">
        <v>100</v>
      </c>
      <c r="M7" s="393"/>
      <c r="N7" s="7" t="s">
        <v>101</v>
      </c>
      <c r="O7" s="459" t="s">
        <v>102</v>
      </c>
      <c r="P7" s="459"/>
      <c r="Q7" s="460" t="s">
        <v>103</v>
      </c>
      <c r="R7" s="460"/>
      <c r="S7" s="17">
        <f>Z1_ZP!G73</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c r="C14" s="398"/>
      <c r="D14" s="398"/>
      <c r="E14" s="398"/>
      <c r="F14" s="398"/>
      <c r="G14" s="398"/>
      <c r="H14" s="398"/>
      <c r="I14" s="398"/>
      <c r="J14" s="398"/>
      <c r="K14" s="398"/>
      <c r="L14" s="398"/>
      <c r="M14" s="399"/>
      <c r="N14" s="362"/>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c r="C19" s="320"/>
      <c r="D19" s="320"/>
      <c r="E19" s="320"/>
      <c r="F19" s="320"/>
      <c r="G19" s="320"/>
      <c r="H19" s="320"/>
      <c r="I19" s="320"/>
      <c r="J19" s="320"/>
      <c r="K19" s="320"/>
      <c r="L19" s="320"/>
      <c r="M19" s="321"/>
      <c r="N19" s="353"/>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c r="C34" s="398"/>
      <c r="D34" s="398"/>
      <c r="E34" s="398"/>
      <c r="F34" s="398"/>
      <c r="G34" s="398"/>
      <c r="H34" s="398"/>
      <c r="I34" s="398"/>
      <c r="J34" s="398"/>
      <c r="K34" s="398"/>
      <c r="L34" s="398"/>
      <c r="M34" s="399"/>
      <c r="N34" s="362"/>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c r="C39" s="320"/>
      <c r="D39" s="320"/>
      <c r="E39" s="320"/>
      <c r="F39" s="320"/>
      <c r="G39" s="320"/>
      <c r="H39" s="320"/>
      <c r="I39" s="320"/>
      <c r="J39" s="320"/>
      <c r="K39" s="320"/>
      <c r="L39" s="320"/>
      <c r="M39" s="321"/>
      <c r="N39" s="353"/>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c r="C54" s="398"/>
      <c r="D54" s="398"/>
      <c r="E54" s="398"/>
      <c r="F54" s="398"/>
      <c r="G54" s="398"/>
      <c r="H54" s="398"/>
      <c r="I54" s="398"/>
      <c r="J54" s="398"/>
      <c r="K54" s="398"/>
      <c r="L54" s="398"/>
      <c r="M54" s="399"/>
      <c r="N54" s="362"/>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Z1_ZP!G73</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0</v>
      </c>
      <c r="H72" s="335"/>
      <c r="I72" s="336"/>
      <c r="J72" s="377"/>
      <c r="K72" s="341"/>
      <c r="L72" s="316"/>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Z1_ZP!H73</f>
        <v>63</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Z1_ZP!E73</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c r="C90" s="418"/>
      <c r="D90" s="418"/>
      <c r="E90" s="419"/>
      <c r="F90" s="420"/>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247.9" customHeight="1" x14ac:dyDescent="0.25">
      <c r="A98" s="430"/>
      <c r="B98" s="400"/>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85.15"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ChuyiBJbSr9fH/Shf0L26FzzjBc5EvuzWevvC7/tLohfFg8nXUYLPKANeRWh+AK0wKQfao3+8ddS7NV6HnwI+Q==" saltValue="fMFs+fLdW3f0qqZOKO+au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14:S33" xr:uid="{00000000-0002-0000-3800-000004000000}">
      <formula1>KEW_Z1</formula1>
    </dataValidation>
    <dataValidation type="list" allowBlank="1" showInputMessage="1" showErrorMessage="1" sqref="N34:S53" xr:uid="{00000000-0002-0000-3800-000005000000}">
      <formula1>KEU_Z1</formula1>
    </dataValidation>
    <dataValidation type="list" allowBlank="1" showInputMessage="1" showErrorMessage="1" sqref="N54:S68" xr:uid="{00000000-0002-0000-3800-000006000000}">
      <formula1>KEK_Z1</formula1>
    </dataValidation>
  </dataValidations>
  <hyperlinks>
    <hyperlink ref="O13" r:id="rId1" xr:uid="{94C2B215-3AC8-4DA0-BE52-C41DA6A7BEC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Z1_ZP!B72</f>
        <v>Moduł Z1/15</v>
      </c>
      <c r="B3" s="384"/>
      <c r="C3" s="384"/>
      <c r="D3" s="388" t="str">
        <f>Z1_ZP!C72</f>
        <v>Moduł swobodnego wyboru</v>
      </c>
      <c r="E3" s="389"/>
      <c r="F3" s="389"/>
      <c r="G3" s="389"/>
      <c r="H3" s="389"/>
      <c r="I3" s="390"/>
      <c r="J3" s="3"/>
      <c r="K3" s="3"/>
      <c r="L3" s="4"/>
      <c r="M3" s="4"/>
      <c r="N3" s="4"/>
      <c r="O3" s="4"/>
      <c r="P3" s="4"/>
      <c r="Q3" s="4"/>
      <c r="R3" s="4"/>
    </row>
    <row r="4" spans="1:19" ht="18.75" thickBot="1" x14ac:dyDescent="0.3">
      <c r="A4" s="447" t="s">
        <v>108</v>
      </c>
      <c r="B4" s="447"/>
      <c r="C4" s="447"/>
      <c r="D4" s="385" t="str">
        <f>Z1_ZP!B74</f>
        <v>Kurs 15.2.</v>
      </c>
      <c r="E4" s="386"/>
      <c r="F4" s="386"/>
      <c r="G4" s="386"/>
      <c r="H4" s="386"/>
      <c r="I4" s="387"/>
      <c r="J4" s="3"/>
      <c r="K4" s="3"/>
      <c r="L4" s="4"/>
      <c r="M4" s="4"/>
      <c r="N4" s="4"/>
      <c r="O4" s="4"/>
      <c r="P4" s="4"/>
      <c r="Q4" s="4"/>
      <c r="R4" s="4"/>
    </row>
    <row r="5" spans="1:19" ht="18.75" thickBot="1" x14ac:dyDescent="0.3">
      <c r="A5" s="448" t="s">
        <v>109</v>
      </c>
      <c r="B5" s="448"/>
      <c r="C5" s="448"/>
      <c r="D5" s="507" t="str">
        <f>Z1_ZP!C74</f>
        <v>kurs do wyboru (spośród katalogu kursów dostępnych w danym semestrze)</v>
      </c>
      <c r="E5" s="507"/>
      <c r="F5" s="507"/>
      <c r="G5" s="507"/>
      <c r="H5" s="507"/>
      <c r="I5" s="507"/>
      <c r="J5" s="507"/>
      <c r="K5" s="507"/>
      <c r="L5" s="450" t="s">
        <v>94</v>
      </c>
      <c r="M5" s="450"/>
      <c r="N5" s="16">
        <f>Z1_ZP!D74</f>
        <v>3</v>
      </c>
      <c r="O5" s="450" t="s">
        <v>95</v>
      </c>
      <c r="P5" s="450"/>
      <c r="Q5" s="451" t="str">
        <f>Z1_ZP!F72</f>
        <v>dziekan</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(15)'!G6</f>
        <v>III</v>
      </c>
      <c r="H7" s="138" t="s">
        <v>99</v>
      </c>
      <c r="I7" s="44">
        <f>'M (15)'!I6</f>
        <v>6</v>
      </c>
      <c r="J7" s="293" t="s">
        <v>287</v>
      </c>
      <c r="K7" s="294"/>
      <c r="L7" s="392" t="s">
        <v>100</v>
      </c>
      <c r="M7" s="393"/>
      <c r="N7" s="7" t="s">
        <v>101</v>
      </c>
      <c r="O7" s="459" t="s">
        <v>102</v>
      </c>
      <c r="P7" s="459"/>
      <c r="Q7" s="460" t="s">
        <v>103</v>
      </c>
      <c r="R7" s="460"/>
      <c r="S7" s="17">
        <f>Z1_ZP!G74</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c r="C14" s="398"/>
      <c r="D14" s="398"/>
      <c r="E14" s="398"/>
      <c r="F14" s="398"/>
      <c r="G14" s="398"/>
      <c r="H14" s="398"/>
      <c r="I14" s="398"/>
      <c r="J14" s="398"/>
      <c r="K14" s="398"/>
      <c r="L14" s="398"/>
      <c r="M14" s="399"/>
      <c r="N14" s="362"/>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c r="C19" s="320"/>
      <c r="D19" s="320"/>
      <c r="E19" s="320"/>
      <c r="F19" s="320"/>
      <c r="G19" s="320"/>
      <c r="H19" s="320"/>
      <c r="I19" s="320"/>
      <c r="J19" s="320"/>
      <c r="K19" s="320"/>
      <c r="L19" s="320"/>
      <c r="M19" s="321"/>
      <c r="N19" s="353"/>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c r="C34" s="398"/>
      <c r="D34" s="398"/>
      <c r="E34" s="398"/>
      <c r="F34" s="398"/>
      <c r="G34" s="398"/>
      <c r="H34" s="398"/>
      <c r="I34" s="398"/>
      <c r="J34" s="398"/>
      <c r="K34" s="398"/>
      <c r="L34" s="398"/>
      <c r="M34" s="399"/>
      <c r="N34" s="362"/>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c r="C39" s="320"/>
      <c r="D39" s="320"/>
      <c r="E39" s="320"/>
      <c r="F39" s="320"/>
      <c r="G39" s="320"/>
      <c r="H39" s="320"/>
      <c r="I39" s="320"/>
      <c r="J39" s="320"/>
      <c r="K39" s="320"/>
      <c r="L39" s="320"/>
      <c r="M39" s="321"/>
      <c r="N39" s="353"/>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52" t="s">
        <v>116</v>
      </c>
      <c r="B54" s="397"/>
      <c r="C54" s="398"/>
      <c r="D54" s="398"/>
      <c r="E54" s="398"/>
      <c r="F54" s="398"/>
      <c r="G54" s="398"/>
      <c r="H54" s="398"/>
      <c r="I54" s="398"/>
      <c r="J54" s="398"/>
      <c r="K54" s="398"/>
      <c r="L54" s="398"/>
      <c r="M54" s="399"/>
      <c r="N54" s="362"/>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Z1_ZP!G74</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0</v>
      </c>
      <c r="H72" s="335"/>
      <c r="I72" s="336"/>
      <c r="J72" s="377"/>
      <c r="K72" s="341"/>
      <c r="L72" s="316"/>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Z1_ZP!H74</f>
        <v>63</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Z1_ZP!E74</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c r="C90" s="418"/>
      <c r="D90" s="418"/>
      <c r="E90" s="419"/>
      <c r="F90" s="420"/>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247.9" customHeight="1" x14ac:dyDescent="0.25">
      <c r="A98" s="430"/>
      <c r="B98" s="400"/>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85.15"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9Mn01XQXIUSCqhi2z9Ku+kQjVAY5gEGrXyyX/A0FtxBTQjbviqd1APFHp5SQ2etSyI6Wlb18qjS7ncEfKZll+g==" saltValue="VOUf1kCXGjp01b+lKno+W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900-000000000000}">
      <formula1>KEK_Z1</formula1>
    </dataValidation>
    <dataValidation type="list" allowBlank="1" showInputMessage="1" showErrorMessage="1" sqref="N34:S53" xr:uid="{00000000-0002-0000-3900-000001000000}">
      <formula1>KEU_Z1</formula1>
    </dataValidation>
    <dataValidation type="list" allowBlank="1" showInputMessage="1" showErrorMessage="1" sqref="N14:S33" xr:uid="{00000000-0002-0000-3900-000002000000}">
      <formula1>KEW_Z1</formula1>
    </dataValidation>
    <dataValidation type="list" allowBlank="1" showInputMessage="1" showErrorMessage="1" sqref="L81:L85" xr:uid="{00000000-0002-0000-3900-000003000000}">
      <formula1>PRAC_STUD</formula1>
    </dataValidation>
    <dataValidation type="list" allowBlank="1" showInputMessage="1" showErrorMessage="1" sqref="L72:L79" xr:uid="{00000000-0002-0000-3900-000004000000}">
      <formula1>METODY</formula1>
    </dataValidation>
    <dataValidation type="list" allowBlank="1" showInputMessage="1" showErrorMessage="1" sqref="L7" xr:uid="{00000000-0002-0000-3900-000005000000}">
      <formula1>STATUS</formula1>
    </dataValidation>
    <dataValidation type="list" allowBlank="1" showInputMessage="1" showErrorMessage="1" sqref="B90:E94" xr:uid="{00000000-0002-0000-3900-000006000000}">
      <formula1>ZAL</formula1>
    </dataValidation>
  </dataValidations>
  <hyperlinks>
    <hyperlink ref="O13" r:id="rId1" xr:uid="{60D90F7A-058C-4088-8F2F-DFC401ABE33A}"/>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92D050"/>
    <pageSetUpPr fitToPage="1"/>
  </sheetPr>
  <dimension ref="A1:S6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Z1_ZP!B75</f>
        <v>Moduł Z1/16</v>
      </c>
      <c r="D3" s="308"/>
      <c r="E3" s="308"/>
      <c r="F3" s="288"/>
      <c r="G3" s="3"/>
      <c r="H3" s="3"/>
      <c r="I3" s="3"/>
      <c r="J3" s="3"/>
      <c r="K3" s="3"/>
      <c r="L3" s="4"/>
      <c r="M3" s="4"/>
      <c r="N3" s="4"/>
      <c r="O3" s="4"/>
      <c r="P3" s="4"/>
      <c r="Q3" s="4"/>
    </row>
    <row r="4" spans="1:19" s="175" customFormat="1" ht="39.75" customHeight="1" thickBot="1" x14ac:dyDescent="0.3">
      <c r="A4" s="290" t="s">
        <v>93</v>
      </c>
      <c r="B4" s="290"/>
      <c r="C4" s="298" t="str">
        <f>Z1_ZP!C75</f>
        <v>Moduł aktywności praktycznej (2) ZP</v>
      </c>
      <c r="D4" s="299"/>
      <c r="E4" s="299"/>
      <c r="F4" s="299"/>
      <c r="G4" s="299"/>
      <c r="H4" s="299"/>
      <c r="I4" s="299"/>
      <c r="J4" s="300"/>
      <c r="K4" s="303" t="s">
        <v>94</v>
      </c>
      <c r="L4" s="303"/>
      <c r="M4" s="139">
        <f>Z1_ZP!D75</f>
        <v>29</v>
      </c>
      <c r="N4" s="301" t="s">
        <v>95</v>
      </c>
      <c r="O4" s="302"/>
      <c r="P4" s="295" t="str">
        <f>Z1_ZP!F75</f>
        <v>dr R. Nowak-Lewandowska</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359</v>
      </c>
      <c r="H6" s="134" t="s">
        <v>99</v>
      </c>
      <c r="I6" s="44">
        <v>6</v>
      </c>
      <c r="J6" s="7" t="s">
        <v>288</v>
      </c>
      <c r="K6" s="291" t="s">
        <v>100</v>
      </c>
      <c r="L6" s="291"/>
      <c r="M6" s="292" t="s">
        <v>101</v>
      </c>
      <c r="N6" s="292"/>
      <c r="O6" s="139" t="s">
        <v>102</v>
      </c>
      <c r="P6" s="293" t="s">
        <v>103</v>
      </c>
      <c r="Q6" s="294"/>
      <c r="R6" s="139">
        <f>Z1_ZP!G75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406</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407</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27.5" customHeight="1" thickBot="1" x14ac:dyDescent="0.3">
      <c r="A22" s="271" t="s">
        <v>551</v>
      </c>
      <c r="B22" s="272"/>
      <c r="C22" s="272"/>
      <c r="D22" s="272"/>
      <c r="E22" s="272"/>
      <c r="F22" s="272" t="s">
        <v>552</v>
      </c>
      <c r="G22" s="272"/>
      <c r="H22" s="272"/>
      <c r="I22" s="272"/>
      <c r="J22" s="272"/>
      <c r="K22" s="272"/>
      <c r="L22" s="272" t="s">
        <v>553</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Z1_ZP!B75</f>
        <v>Moduł Z1/16</v>
      </c>
      <c r="C26" s="231"/>
      <c r="D26" s="37" t="str">
        <f>Z1_ZP!B76</f>
        <v>Kurs 16.1.</v>
      </c>
      <c r="E26" s="178"/>
      <c r="F26" s="235"/>
      <c r="G26" s="236"/>
      <c r="H26" s="240"/>
      <c r="I26" s="241"/>
      <c r="J26" s="38"/>
      <c r="K26" s="245"/>
      <c r="L26" s="246"/>
      <c r="M26" s="245"/>
      <c r="N26" s="246"/>
      <c r="O26" s="247"/>
      <c r="P26" s="248"/>
      <c r="Q26" s="247"/>
      <c r="R26" s="249"/>
    </row>
    <row r="27" spans="1:19" s="179" customFormat="1" ht="59.25" customHeight="1" x14ac:dyDescent="0.25">
      <c r="A27" s="128" t="s">
        <v>109</v>
      </c>
      <c r="B27" s="473" t="str">
        <f>Z1_ZP!C76</f>
        <v>Praktyka zawodowa</v>
      </c>
      <c r="C27" s="474"/>
      <c r="D27" s="475"/>
      <c r="E27" s="476"/>
      <c r="F27" s="477"/>
      <c r="G27" s="478"/>
      <c r="H27" s="479"/>
      <c r="I27" s="480"/>
      <c r="J27" s="481"/>
      <c r="K27" s="482"/>
      <c r="L27" s="483"/>
      <c r="M27" s="483"/>
      <c r="N27" s="484"/>
      <c r="O27" s="485"/>
      <c r="P27" s="486"/>
      <c r="Q27" s="486"/>
      <c r="R27" s="487"/>
    </row>
    <row r="28" spans="1:19" s="179" customFormat="1" ht="30" customHeight="1" thickBot="1" x14ac:dyDescent="0.3">
      <c r="A28" s="43" t="s">
        <v>110</v>
      </c>
      <c r="B28" s="212">
        <f>Z1_ZP!D76</f>
        <v>29</v>
      </c>
      <c r="C28" s="213"/>
      <c r="D28" s="214"/>
      <c r="E28" s="215"/>
      <c r="F28" s="216"/>
      <c r="G28" s="217"/>
      <c r="H28" s="218"/>
      <c r="I28" s="219"/>
      <c r="J28" s="220"/>
      <c r="K28" s="221"/>
      <c r="L28" s="222"/>
      <c r="M28" s="222"/>
      <c r="N28" s="223"/>
      <c r="O28" s="224"/>
      <c r="P28" s="225"/>
      <c r="Q28" s="225"/>
      <c r="R28" s="226"/>
    </row>
    <row r="29" spans="1:19" s="179" customFormat="1" ht="30" hidden="1" customHeight="1" thickBot="1" x14ac:dyDescent="0.3">
      <c r="A29" s="140"/>
      <c r="B29" s="141"/>
      <c r="C29" s="142" t="s">
        <v>569</v>
      </c>
      <c r="D29" s="143"/>
      <c r="E29" s="144"/>
      <c r="F29" s="161"/>
      <c r="G29" s="146"/>
      <c r="H29" s="147"/>
      <c r="I29" s="159"/>
      <c r="J29" s="149"/>
      <c r="K29" s="150"/>
      <c r="L29" s="160"/>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pans="1:18" s="179" customFormat="1" x14ac:dyDescent="0.25"/>
    <row r="50" spans="1:18" s="179" customFormat="1" x14ac:dyDescent="0.25"/>
    <row r="51" spans="1:18" s="179" customFormat="1" x14ac:dyDescent="0.25"/>
    <row r="52" spans="1:18" s="179" customFormat="1" x14ac:dyDescent="0.25"/>
    <row r="53" spans="1:18" s="179" customFormat="1" x14ac:dyDescent="0.25"/>
    <row r="54" spans="1:18" s="179" customFormat="1" x14ac:dyDescent="0.25"/>
    <row r="55" spans="1:18" s="179" customFormat="1" x14ac:dyDescent="0.25"/>
    <row r="56" spans="1:18" s="179" customFormat="1" x14ac:dyDescent="0.25"/>
    <row r="57" spans="1:18" s="179" customFormat="1" x14ac:dyDescent="0.25"/>
    <row r="58" spans="1:18" s="179" customFormat="1" x14ac:dyDescent="0.25"/>
    <row r="59" spans="1:18" s="179" customFormat="1" x14ac:dyDescent="0.25"/>
    <row r="60" spans="1:18" s="179" customFormat="1" x14ac:dyDescent="0.25"/>
    <row r="61" spans="1:18" s="179" customFormat="1" x14ac:dyDescent="0.25"/>
    <row r="62" spans="1:18" s="179" customFormat="1" x14ac:dyDescent="0.25"/>
    <row r="63" spans="1:18" x14ac:dyDescent="0.25">
      <c r="A63" s="179"/>
      <c r="B63" s="179"/>
      <c r="C63" s="179"/>
      <c r="D63" s="179"/>
      <c r="E63" s="179"/>
      <c r="F63" s="179"/>
      <c r="G63" s="179"/>
      <c r="H63" s="179"/>
      <c r="I63" s="179"/>
      <c r="J63" s="179"/>
      <c r="K63" s="179"/>
      <c r="L63" s="179"/>
      <c r="M63" s="179"/>
      <c r="N63" s="179"/>
      <c r="O63" s="179"/>
      <c r="P63" s="179"/>
      <c r="Q63" s="179"/>
      <c r="R63" s="179"/>
    </row>
    <row r="64" spans="1:18" x14ac:dyDescent="0.25">
      <c r="A64" s="179"/>
      <c r="B64" s="179"/>
      <c r="C64" s="179"/>
      <c r="D64" s="179"/>
      <c r="E64" s="179"/>
      <c r="F64" s="179"/>
      <c r="G64" s="179"/>
      <c r="H64" s="179"/>
      <c r="I64" s="179"/>
      <c r="J64" s="179"/>
      <c r="K64" s="179"/>
      <c r="L64" s="179"/>
      <c r="M64" s="179"/>
      <c r="N64" s="179"/>
      <c r="O64" s="179"/>
      <c r="P64" s="179"/>
      <c r="Q64" s="179"/>
      <c r="R64" s="179"/>
    </row>
    <row r="65" spans="1:18" x14ac:dyDescent="0.25">
      <c r="A65" s="179"/>
      <c r="B65" s="179"/>
      <c r="C65" s="179"/>
      <c r="D65" s="179"/>
      <c r="E65" s="179"/>
      <c r="F65" s="179"/>
      <c r="G65" s="179"/>
      <c r="H65" s="179"/>
      <c r="I65" s="179"/>
      <c r="J65" s="179"/>
      <c r="K65" s="179"/>
      <c r="L65" s="179"/>
      <c r="M65" s="179"/>
      <c r="N65" s="179"/>
      <c r="O65" s="179"/>
      <c r="P65" s="179"/>
      <c r="Q65" s="179"/>
      <c r="R65" s="179"/>
    </row>
    <row r="66" spans="1:18" x14ac:dyDescent="0.25">
      <c r="A66" s="179"/>
      <c r="B66" s="179"/>
      <c r="C66" s="179"/>
      <c r="D66" s="179"/>
      <c r="E66" s="179"/>
      <c r="F66" s="179"/>
      <c r="G66" s="179"/>
      <c r="H66" s="179"/>
      <c r="I66" s="179"/>
      <c r="J66" s="179"/>
      <c r="K66" s="179"/>
      <c r="L66" s="179"/>
      <c r="M66" s="179"/>
      <c r="N66" s="179"/>
      <c r="O66" s="179"/>
      <c r="P66" s="179"/>
      <c r="Q66" s="179"/>
      <c r="R66" s="179"/>
    </row>
  </sheetData>
  <sheetProtection algorithmName="SHA-512" hashValue="qYzLcVUE7qnPd6W3tFB3K6yq2jsNhcKCdtpgEYE6c4wrPG4h0d8SYkg5da0u6P39hRukf8+fJ6Sje+/LteDRrQ==" saltValue="fYE64BPqEun44Dm2IQngF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238156B-0E9A-402A-A33E-1019BEF210C4}"/>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Z1_ZP!B10</f>
        <v>Moduł Z1/1</v>
      </c>
      <c r="B3" s="384"/>
      <c r="C3" s="384"/>
      <c r="D3" s="388" t="str">
        <f>Z1_ZP!C10</f>
        <v>Biznes w działaniu</v>
      </c>
      <c r="E3" s="389"/>
      <c r="F3" s="389"/>
      <c r="G3" s="389"/>
      <c r="H3" s="389"/>
      <c r="I3" s="390"/>
      <c r="J3" s="3"/>
      <c r="K3" s="3"/>
      <c r="L3" s="4"/>
      <c r="M3" s="4"/>
      <c r="N3" s="4"/>
      <c r="O3" s="4"/>
      <c r="P3" s="4"/>
      <c r="Q3" s="4"/>
      <c r="R3" s="4"/>
    </row>
    <row r="4" spans="1:19" ht="18.75" thickBot="1" x14ac:dyDescent="0.3">
      <c r="A4" s="447" t="s">
        <v>108</v>
      </c>
      <c r="B4" s="447"/>
      <c r="C4" s="447"/>
      <c r="D4" s="385" t="str">
        <f>Z1_ZP!B14</f>
        <v>Kurs 1.4.</v>
      </c>
      <c r="E4" s="386"/>
      <c r="F4" s="386"/>
      <c r="G4" s="386"/>
      <c r="H4" s="386"/>
      <c r="I4" s="387"/>
      <c r="J4" s="3"/>
      <c r="K4" s="3"/>
      <c r="L4" s="4"/>
      <c r="M4" s="4"/>
      <c r="N4" s="4"/>
      <c r="O4" s="4"/>
      <c r="P4" s="4"/>
      <c r="Q4" s="4"/>
      <c r="R4" s="4"/>
    </row>
    <row r="5" spans="1:19" ht="23.25" thickBot="1" x14ac:dyDescent="0.3">
      <c r="A5" s="448" t="s">
        <v>109</v>
      </c>
      <c r="B5" s="448"/>
      <c r="C5" s="448"/>
      <c r="D5" s="449" t="str">
        <f>Z1_ZP!C14</f>
        <v>Prawa autorskie i ochrona własności intelektualnej</v>
      </c>
      <c r="E5" s="449"/>
      <c r="F5" s="449"/>
      <c r="G5" s="449"/>
      <c r="H5" s="449"/>
      <c r="I5" s="449"/>
      <c r="J5" s="449"/>
      <c r="K5" s="449"/>
      <c r="L5" s="450" t="s">
        <v>94</v>
      </c>
      <c r="M5" s="450"/>
      <c r="N5" s="16">
        <f>Z1_ZP!D14</f>
        <v>2</v>
      </c>
      <c r="O5" s="450" t="s">
        <v>95</v>
      </c>
      <c r="P5" s="450"/>
      <c r="Q5" s="451" t="str">
        <f>Z1_ZP!F10</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(1)'!G6</f>
        <v>I</v>
      </c>
      <c r="H7" s="138" t="s">
        <v>99</v>
      </c>
      <c r="I7" s="44">
        <f>'M (1)'!I6</f>
        <v>1</v>
      </c>
      <c r="J7" s="293" t="s">
        <v>287</v>
      </c>
      <c r="K7" s="294"/>
      <c r="L7" s="392" t="s">
        <v>100</v>
      </c>
      <c r="M7" s="393"/>
      <c r="N7" s="7" t="s">
        <v>101</v>
      </c>
      <c r="O7" s="459" t="s">
        <v>102</v>
      </c>
      <c r="P7" s="459"/>
      <c r="Q7" s="460" t="s">
        <v>103</v>
      </c>
      <c r="R7" s="460"/>
      <c r="S7" s="17">
        <f>Z1_ZP!G14</f>
        <v>12</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426</v>
      </c>
      <c r="C14" s="398"/>
      <c r="D14" s="398"/>
      <c r="E14" s="398"/>
      <c r="F14" s="398"/>
      <c r="G14" s="398"/>
      <c r="H14" s="398"/>
      <c r="I14" s="398"/>
      <c r="J14" s="398"/>
      <c r="K14" s="398"/>
      <c r="L14" s="398"/>
      <c r="M14" s="399"/>
      <c r="N14" s="362" t="s">
        <v>258</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259</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c r="C19" s="320"/>
      <c r="D19" s="320"/>
      <c r="E19" s="320"/>
      <c r="F19" s="320"/>
      <c r="G19" s="320"/>
      <c r="H19" s="320"/>
      <c r="I19" s="320"/>
      <c r="J19" s="320"/>
      <c r="K19" s="320"/>
      <c r="L19" s="320"/>
      <c r="M19" s="321"/>
      <c r="N19" s="353"/>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689</v>
      </c>
      <c r="C34" s="398"/>
      <c r="D34" s="398"/>
      <c r="E34" s="398"/>
      <c r="F34" s="398"/>
      <c r="G34" s="398"/>
      <c r="H34" s="398"/>
      <c r="I34" s="398"/>
      <c r="J34" s="398"/>
      <c r="K34" s="398"/>
      <c r="L34" s="398"/>
      <c r="M34" s="399"/>
      <c r="N34" s="362" t="s">
        <v>272</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427</v>
      </c>
      <c r="C39" s="320"/>
      <c r="D39" s="320"/>
      <c r="E39" s="320"/>
      <c r="F39" s="320"/>
      <c r="G39" s="320"/>
      <c r="H39" s="320"/>
      <c r="I39" s="320"/>
      <c r="J39" s="320"/>
      <c r="K39" s="320"/>
      <c r="L39" s="320"/>
      <c r="M39" s="321"/>
      <c r="N39" s="353" t="s">
        <v>272</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278</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hidden="1" customHeight="1" x14ac:dyDescent="0.25">
      <c r="A44" s="455"/>
      <c r="B44" s="319"/>
      <c r="C44" s="320"/>
      <c r="D44" s="320"/>
      <c r="E44" s="320"/>
      <c r="F44" s="320"/>
      <c r="G44" s="320"/>
      <c r="H44" s="320"/>
      <c r="I44" s="320"/>
      <c r="J44" s="320"/>
      <c r="K44" s="320"/>
      <c r="L44" s="320"/>
      <c r="M44" s="321"/>
      <c r="N44" s="353"/>
      <c r="O44" s="354"/>
      <c r="P44" s="354"/>
      <c r="Q44" s="354"/>
      <c r="R44" s="354"/>
      <c r="S44" s="355"/>
    </row>
    <row r="45" spans="1:19" ht="15" hidden="1"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hidden="1"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hidden="1"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hidden="1"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428</v>
      </c>
      <c r="C54" s="398"/>
      <c r="D54" s="398"/>
      <c r="E54" s="398"/>
      <c r="F54" s="398"/>
      <c r="G54" s="398"/>
      <c r="H54" s="398"/>
      <c r="I54" s="398"/>
      <c r="J54" s="398"/>
      <c r="K54" s="398"/>
      <c r="L54" s="398"/>
      <c r="M54" s="399"/>
      <c r="N54" s="362" t="s">
        <v>286</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Z1_ZP!G14</f>
        <v>12</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12</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5</v>
      </c>
      <c r="H74" s="332"/>
      <c r="I74" s="333"/>
      <c r="J74" s="377"/>
      <c r="K74" s="341"/>
      <c r="L74" s="316" t="s">
        <v>149</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154</v>
      </c>
      <c r="M81" s="317"/>
      <c r="N81" s="317"/>
      <c r="O81" s="317"/>
      <c r="P81" s="317"/>
      <c r="Q81" s="317"/>
      <c r="R81" s="317"/>
      <c r="S81" s="318"/>
    </row>
    <row r="82" spans="1:19" ht="15" customHeight="1" x14ac:dyDescent="0.25">
      <c r="A82" s="343"/>
      <c r="B82" s="350" t="s">
        <v>130</v>
      </c>
      <c r="C82" s="351"/>
      <c r="D82" s="351"/>
      <c r="E82" s="351"/>
      <c r="F82" s="352"/>
      <c r="G82" s="331">
        <v>1</v>
      </c>
      <c r="H82" s="332"/>
      <c r="I82" s="333"/>
      <c r="J82" s="377"/>
      <c r="K82" s="341"/>
      <c r="L82" s="316" t="s">
        <v>157</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165</v>
      </c>
      <c r="M83" s="317"/>
      <c r="N83" s="317"/>
      <c r="O83" s="317"/>
      <c r="P83" s="317"/>
      <c r="Q83" s="317"/>
      <c r="R83" s="317"/>
      <c r="S83" s="318"/>
    </row>
    <row r="84" spans="1:19" ht="15" customHeight="1" x14ac:dyDescent="0.25">
      <c r="A84" s="343"/>
      <c r="B84" s="309" t="s">
        <v>132</v>
      </c>
      <c r="C84" s="310"/>
      <c r="D84" s="310"/>
      <c r="E84" s="310"/>
      <c r="F84" s="311"/>
      <c r="G84" s="347">
        <f>Z1_ZP!H14</f>
        <v>38</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50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Z1_ZP!E14</f>
        <v>zaliczenie</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156</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146</v>
      </c>
      <c r="C91" s="418"/>
      <c r="D91" s="418"/>
      <c r="E91" s="419"/>
      <c r="F91" s="420">
        <v>50</v>
      </c>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82.5" customHeight="1" x14ac:dyDescent="0.25">
      <c r="A98" s="430"/>
      <c r="B98" s="400" t="s">
        <v>583</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690</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51.75" customHeight="1" x14ac:dyDescent="0.25">
      <c r="A102" s="430"/>
      <c r="B102" s="400" t="s">
        <v>584</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bGyFqoyjgJJnZ8SAPkgQs8oDvZnfHDRpyPhL4kgG0b09mHEjfobjENleFKsnRLF1TASQ6BCvkVqGdXHemxNFyw==" saltValue="yW3y7hdTK7gPT+MuEo7gV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0500-000000000000}">
      <formula1>KEK_Z1</formula1>
    </dataValidation>
    <dataValidation type="list" allowBlank="1" showInputMessage="1" showErrorMessage="1" sqref="N34:S53" xr:uid="{00000000-0002-0000-0500-000001000000}">
      <formula1>KEU_Z1</formula1>
    </dataValidation>
    <dataValidation type="list" allowBlank="1" showInputMessage="1" showErrorMessage="1" sqref="N14:S33" xr:uid="{00000000-0002-0000-0500-000002000000}">
      <formula1>KEW_Z1</formula1>
    </dataValidation>
    <dataValidation type="list" allowBlank="1" showInputMessage="1" showErrorMessage="1" sqref="L81:L85" xr:uid="{00000000-0002-0000-0500-000003000000}">
      <formula1>PRAC_STUD</formula1>
    </dataValidation>
    <dataValidation type="list" allowBlank="1" showInputMessage="1" showErrorMessage="1" sqref="L72:L79" xr:uid="{00000000-0002-0000-0500-000004000000}">
      <formula1>METODY</formula1>
    </dataValidation>
    <dataValidation type="list" allowBlank="1" showInputMessage="1" showErrorMessage="1" sqref="L7" xr:uid="{00000000-0002-0000-0500-000005000000}">
      <formula1>STATUS</formula1>
    </dataValidation>
    <dataValidation type="list" allowBlank="1" showInputMessage="1" showErrorMessage="1" sqref="B90:E94" xr:uid="{00000000-0002-0000-0500-000006000000}">
      <formula1>ZAL</formula1>
    </dataValidation>
  </dataValidations>
  <hyperlinks>
    <hyperlink ref="O13" r:id="rId1" xr:uid="{ECC879DC-FD28-48A6-B42A-8243514E505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Z1_ZP!B75</f>
        <v>Moduł Z1/16</v>
      </c>
      <c r="B3" s="384"/>
      <c r="C3" s="384"/>
      <c r="D3" s="388" t="str">
        <f>Z1_ZP!C75</f>
        <v>Moduł aktywności praktycznej (2) ZP</v>
      </c>
      <c r="E3" s="389"/>
      <c r="F3" s="389"/>
      <c r="G3" s="389"/>
      <c r="H3" s="389"/>
      <c r="I3" s="390"/>
      <c r="J3" s="3"/>
      <c r="K3" s="3"/>
      <c r="L3" s="4"/>
      <c r="M3" s="4"/>
      <c r="N3" s="4"/>
      <c r="O3" s="4"/>
      <c r="P3" s="4"/>
      <c r="Q3" s="4"/>
      <c r="R3" s="4"/>
    </row>
    <row r="4" spans="1:19" ht="18.75" thickBot="1" x14ac:dyDescent="0.3">
      <c r="A4" s="447" t="s">
        <v>108</v>
      </c>
      <c r="B4" s="447"/>
      <c r="C4" s="447"/>
      <c r="D4" s="385" t="str">
        <f>Z1_ZP!B76</f>
        <v>Kurs 16.1.</v>
      </c>
      <c r="E4" s="386"/>
      <c r="F4" s="386"/>
      <c r="G4" s="386"/>
      <c r="H4" s="386"/>
      <c r="I4" s="387"/>
      <c r="J4" s="3"/>
      <c r="K4" s="3"/>
      <c r="L4" s="4"/>
      <c r="M4" s="4"/>
      <c r="N4" s="4"/>
      <c r="O4" s="4"/>
      <c r="P4" s="4"/>
      <c r="Q4" s="4"/>
      <c r="R4" s="4"/>
    </row>
    <row r="5" spans="1:19" ht="23.25" thickBot="1" x14ac:dyDescent="0.3">
      <c r="A5" s="448" t="s">
        <v>109</v>
      </c>
      <c r="B5" s="448"/>
      <c r="C5" s="448"/>
      <c r="D5" s="449" t="str">
        <f>Z1_ZP!C76</f>
        <v>Praktyka zawodowa</v>
      </c>
      <c r="E5" s="449"/>
      <c r="F5" s="449"/>
      <c r="G5" s="449"/>
      <c r="H5" s="449"/>
      <c r="I5" s="449"/>
      <c r="J5" s="449"/>
      <c r="K5" s="449"/>
      <c r="L5" s="450" t="s">
        <v>94</v>
      </c>
      <c r="M5" s="450"/>
      <c r="N5" s="16">
        <f>Z1_ZP!D76</f>
        <v>29</v>
      </c>
      <c r="O5" s="450" t="s">
        <v>95</v>
      </c>
      <c r="P5" s="450"/>
      <c r="Q5" s="459" t="str">
        <f>Z1_ZP!F75</f>
        <v>dr R. Nowak-Lewandowska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(15)'!G6</f>
        <v>III</v>
      </c>
      <c r="H7" s="138" t="s">
        <v>99</v>
      </c>
      <c r="I7" s="44">
        <f>'M (15)'!I6</f>
        <v>6</v>
      </c>
      <c r="J7" s="293" t="s">
        <v>287</v>
      </c>
      <c r="K7" s="294"/>
      <c r="L7" s="392" t="s">
        <v>100</v>
      </c>
      <c r="M7" s="393"/>
      <c r="N7" s="7" t="s">
        <v>101</v>
      </c>
      <c r="O7" s="459" t="s">
        <v>102</v>
      </c>
      <c r="P7" s="459"/>
      <c r="Q7" s="460" t="s">
        <v>103</v>
      </c>
      <c r="R7" s="460"/>
      <c r="S7" s="17">
        <f>Z1_ZP!G76</f>
        <v>725</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755</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251</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554</v>
      </c>
      <c r="C19" s="320"/>
      <c r="D19" s="320"/>
      <c r="E19" s="320"/>
      <c r="F19" s="320"/>
      <c r="G19" s="320"/>
      <c r="H19" s="320"/>
      <c r="I19" s="320"/>
      <c r="J19" s="320"/>
      <c r="K19" s="320"/>
      <c r="L19" s="320"/>
      <c r="M19" s="321"/>
      <c r="N19" s="353" t="s">
        <v>253</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258</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t="s">
        <v>259</v>
      </c>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x14ac:dyDescent="0.25">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682</v>
      </c>
      <c r="C24" s="320"/>
      <c r="D24" s="320"/>
      <c r="E24" s="320"/>
      <c r="F24" s="320"/>
      <c r="G24" s="320"/>
      <c r="H24" s="320"/>
      <c r="I24" s="320"/>
      <c r="J24" s="320"/>
      <c r="K24" s="320"/>
      <c r="L24" s="320"/>
      <c r="M24" s="321"/>
      <c r="N24" s="353" t="s">
        <v>252</v>
      </c>
      <c r="O24" s="354"/>
      <c r="P24" s="354"/>
      <c r="Q24" s="354"/>
      <c r="R24" s="354"/>
      <c r="S24" s="355"/>
    </row>
    <row r="25" spans="1:19" ht="15" customHeight="1" x14ac:dyDescent="0.25">
      <c r="A25" s="343"/>
      <c r="B25" s="322"/>
      <c r="C25" s="323"/>
      <c r="D25" s="323"/>
      <c r="E25" s="323"/>
      <c r="F25" s="323"/>
      <c r="G25" s="323"/>
      <c r="H25" s="323"/>
      <c r="I25" s="323"/>
      <c r="J25" s="323"/>
      <c r="K25" s="323"/>
      <c r="L25" s="323"/>
      <c r="M25" s="324"/>
      <c r="N25" s="356" t="s">
        <v>253</v>
      </c>
      <c r="O25" s="357"/>
      <c r="P25" s="357"/>
      <c r="Q25" s="357"/>
      <c r="R25" s="357"/>
      <c r="S25" s="358"/>
    </row>
    <row r="26" spans="1:19" ht="15"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870</v>
      </c>
      <c r="C29" s="320"/>
      <c r="D29" s="320"/>
      <c r="E29" s="320"/>
      <c r="F29" s="320"/>
      <c r="G29" s="320"/>
      <c r="H29" s="320"/>
      <c r="I29" s="320"/>
      <c r="J29" s="320"/>
      <c r="K29" s="320"/>
      <c r="L29" s="320"/>
      <c r="M29" s="321"/>
      <c r="N29" s="353" t="s">
        <v>253</v>
      </c>
      <c r="O29" s="354"/>
      <c r="P29" s="354"/>
      <c r="Q29" s="354"/>
      <c r="R29" s="354"/>
      <c r="S29" s="355"/>
    </row>
    <row r="30" spans="1:19" ht="15" customHeight="1" x14ac:dyDescent="0.25">
      <c r="A30" s="343"/>
      <c r="B30" s="322"/>
      <c r="C30" s="323"/>
      <c r="D30" s="323"/>
      <c r="E30" s="323"/>
      <c r="F30" s="323"/>
      <c r="G30" s="323"/>
      <c r="H30" s="323"/>
      <c r="I30" s="323"/>
      <c r="J30" s="323"/>
      <c r="K30" s="323"/>
      <c r="L30" s="323"/>
      <c r="M30" s="324"/>
      <c r="N30" s="356" t="s">
        <v>262</v>
      </c>
      <c r="O30" s="357"/>
      <c r="P30" s="357"/>
      <c r="Q30" s="357"/>
      <c r="R30" s="357"/>
      <c r="S30" s="358"/>
    </row>
    <row r="31" spans="1:19" ht="15"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555</v>
      </c>
      <c r="C34" s="398"/>
      <c r="D34" s="398"/>
      <c r="E34" s="398"/>
      <c r="F34" s="398"/>
      <c r="G34" s="398"/>
      <c r="H34" s="398"/>
      <c r="I34" s="398"/>
      <c r="J34" s="398"/>
      <c r="K34" s="398"/>
      <c r="L34" s="398"/>
      <c r="M34" s="399"/>
      <c r="N34" s="362" t="s">
        <v>268</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271</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556</v>
      </c>
      <c r="C39" s="320"/>
      <c r="D39" s="320"/>
      <c r="E39" s="320"/>
      <c r="F39" s="320"/>
      <c r="G39" s="320"/>
      <c r="H39" s="320"/>
      <c r="I39" s="320"/>
      <c r="J39" s="320"/>
      <c r="K39" s="320"/>
      <c r="L39" s="320"/>
      <c r="M39" s="321"/>
      <c r="N39" s="353" t="s">
        <v>274</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277</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t="s">
        <v>273</v>
      </c>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557</v>
      </c>
      <c r="C44" s="320"/>
      <c r="D44" s="320"/>
      <c r="E44" s="320"/>
      <c r="F44" s="320"/>
      <c r="G44" s="320"/>
      <c r="H44" s="320"/>
      <c r="I44" s="320"/>
      <c r="J44" s="320"/>
      <c r="K44" s="320"/>
      <c r="L44" s="320"/>
      <c r="M44" s="321"/>
      <c r="N44" s="353" t="s">
        <v>266</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t="s">
        <v>272</v>
      </c>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x14ac:dyDescent="0.25">
      <c r="A48" s="455"/>
      <c r="B48" s="394"/>
      <c r="C48" s="395"/>
      <c r="D48" s="395"/>
      <c r="E48" s="395"/>
      <c r="F48" s="395"/>
      <c r="G48" s="395"/>
      <c r="H48" s="395"/>
      <c r="I48" s="395"/>
      <c r="J48" s="395"/>
      <c r="K48" s="395"/>
      <c r="L48" s="395"/>
      <c r="M48" s="396"/>
      <c r="N48" s="365"/>
      <c r="O48" s="366"/>
      <c r="P48" s="366"/>
      <c r="Q48" s="366"/>
      <c r="R48" s="366"/>
      <c r="S48" s="367"/>
    </row>
    <row r="49" spans="1:19" ht="15" customHeight="1" x14ac:dyDescent="0.25">
      <c r="A49" s="455"/>
      <c r="B49" s="319" t="s">
        <v>871</v>
      </c>
      <c r="C49" s="320"/>
      <c r="D49" s="320"/>
      <c r="E49" s="320"/>
      <c r="F49" s="320"/>
      <c r="G49" s="320"/>
      <c r="H49" s="320"/>
      <c r="I49" s="320"/>
      <c r="J49" s="320"/>
      <c r="K49" s="320"/>
      <c r="L49" s="320"/>
      <c r="M49" s="321"/>
      <c r="N49" s="353" t="s">
        <v>268</v>
      </c>
      <c r="O49" s="354"/>
      <c r="P49" s="354"/>
      <c r="Q49" s="354"/>
      <c r="R49" s="354"/>
      <c r="S49" s="355"/>
    </row>
    <row r="50" spans="1:19" ht="15" customHeight="1" x14ac:dyDescent="0.25">
      <c r="A50" s="455"/>
      <c r="B50" s="322"/>
      <c r="C50" s="323"/>
      <c r="D50" s="323"/>
      <c r="E50" s="323"/>
      <c r="F50" s="323"/>
      <c r="G50" s="323"/>
      <c r="H50" s="323"/>
      <c r="I50" s="323"/>
      <c r="J50" s="323"/>
      <c r="K50" s="323"/>
      <c r="L50" s="323"/>
      <c r="M50" s="324"/>
      <c r="N50" s="356" t="s">
        <v>274</v>
      </c>
      <c r="O50" s="357"/>
      <c r="P50" s="357"/>
      <c r="Q50" s="357"/>
      <c r="R50" s="357"/>
      <c r="S50" s="358"/>
    </row>
    <row r="51" spans="1:19" ht="15"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customHeight="1" thickBot="1" x14ac:dyDescent="0.3">
      <c r="A53" s="455"/>
      <c r="B53" s="325"/>
      <c r="C53" s="326"/>
      <c r="D53" s="326"/>
      <c r="E53" s="326"/>
      <c r="F53" s="326"/>
      <c r="G53" s="326"/>
      <c r="H53" s="326"/>
      <c r="I53" s="326"/>
      <c r="J53" s="326"/>
      <c r="K53" s="326"/>
      <c r="L53" s="326"/>
      <c r="M53" s="327"/>
      <c r="N53" s="371"/>
      <c r="O53" s="372"/>
      <c r="P53" s="372"/>
      <c r="Q53" s="372"/>
      <c r="R53" s="372"/>
      <c r="S53" s="373"/>
    </row>
    <row r="54" spans="1:19" ht="15" customHeight="1" x14ac:dyDescent="0.25">
      <c r="A54" s="452" t="s">
        <v>116</v>
      </c>
      <c r="B54" s="397" t="s">
        <v>558</v>
      </c>
      <c r="C54" s="398"/>
      <c r="D54" s="398"/>
      <c r="E54" s="398"/>
      <c r="F54" s="398"/>
      <c r="G54" s="398"/>
      <c r="H54" s="398"/>
      <c r="I54" s="398"/>
      <c r="J54" s="398"/>
      <c r="K54" s="398"/>
      <c r="L54" s="398"/>
      <c r="M54" s="399"/>
      <c r="N54" s="362" t="s">
        <v>284</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279</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t="s">
        <v>559</v>
      </c>
      <c r="C59" s="320"/>
      <c r="D59" s="320"/>
      <c r="E59" s="320"/>
      <c r="F59" s="320"/>
      <c r="G59" s="320"/>
      <c r="H59" s="320"/>
      <c r="I59" s="320"/>
      <c r="J59" s="320"/>
      <c r="K59" s="320"/>
      <c r="L59" s="320"/>
      <c r="M59" s="321"/>
      <c r="N59" s="353" t="s">
        <v>282</v>
      </c>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customHeight="1" x14ac:dyDescent="0.25">
      <c r="A64" s="343"/>
      <c r="B64" s="319" t="s">
        <v>683</v>
      </c>
      <c r="C64" s="320"/>
      <c r="D64" s="320"/>
      <c r="E64" s="320"/>
      <c r="F64" s="320"/>
      <c r="G64" s="320"/>
      <c r="H64" s="320"/>
      <c r="I64" s="320"/>
      <c r="J64" s="320"/>
      <c r="K64" s="320"/>
      <c r="L64" s="320"/>
      <c r="M64" s="321"/>
      <c r="N64" s="353" t="s">
        <v>286</v>
      </c>
      <c r="O64" s="354"/>
      <c r="P64" s="354"/>
      <c r="Q64" s="354"/>
      <c r="R64" s="354"/>
      <c r="S64" s="355"/>
    </row>
    <row r="65" spans="1:19" ht="15" customHeight="1" x14ac:dyDescent="0.25">
      <c r="A65" s="343"/>
      <c r="B65" s="322"/>
      <c r="C65" s="323"/>
      <c r="D65" s="323"/>
      <c r="E65" s="323"/>
      <c r="F65" s="323"/>
      <c r="G65" s="323"/>
      <c r="H65" s="323"/>
      <c r="I65" s="323"/>
      <c r="J65" s="323"/>
      <c r="K65" s="323"/>
      <c r="L65" s="323"/>
      <c r="M65" s="324"/>
      <c r="N65" s="356" t="s">
        <v>285</v>
      </c>
      <c r="O65" s="357"/>
      <c r="P65" s="357"/>
      <c r="Q65" s="357"/>
      <c r="R65" s="357"/>
      <c r="S65" s="358"/>
    </row>
    <row r="66" spans="1:19" ht="15"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Z1_ZP!G76</f>
        <v>725</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725</v>
      </c>
      <c r="H72" s="335"/>
      <c r="I72" s="336"/>
      <c r="J72" s="377"/>
      <c r="K72" s="341"/>
      <c r="L72" s="316" t="s">
        <v>145</v>
      </c>
      <c r="M72" s="317"/>
      <c r="N72" s="317"/>
      <c r="O72" s="317"/>
      <c r="P72" s="317"/>
      <c r="Q72" s="317"/>
      <c r="R72" s="317"/>
      <c r="S72" s="318"/>
    </row>
    <row r="73" spans="1:19" ht="15" customHeight="1" x14ac:dyDescent="0.25">
      <c r="A73" s="343"/>
      <c r="B73" s="350" t="s">
        <v>121</v>
      </c>
      <c r="C73" s="351"/>
      <c r="D73" s="351"/>
      <c r="E73" s="351"/>
      <c r="F73" s="352"/>
      <c r="G73" s="331"/>
      <c r="H73" s="332"/>
      <c r="I73" s="333"/>
      <c r="J73" s="377"/>
      <c r="K73" s="341"/>
      <c r="L73" s="316" t="s">
        <v>152</v>
      </c>
      <c r="M73" s="317"/>
      <c r="N73" s="317"/>
      <c r="O73" s="317"/>
      <c r="P73" s="317"/>
      <c r="Q73" s="317"/>
      <c r="R73" s="317"/>
      <c r="S73" s="318"/>
    </row>
    <row r="74" spans="1:19" ht="15" customHeight="1" x14ac:dyDescent="0.25">
      <c r="A74" s="343"/>
      <c r="B74" s="350" t="s">
        <v>122</v>
      </c>
      <c r="C74" s="351"/>
      <c r="D74" s="351"/>
      <c r="E74" s="351"/>
      <c r="F74" s="352"/>
      <c r="G74" s="331"/>
      <c r="H74" s="332"/>
      <c r="I74" s="333"/>
      <c r="J74" s="377"/>
      <c r="K74" s="341"/>
      <c r="L74" s="316" t="s">
        <v>163</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179</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v>725</v>
      </c>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342</v>
      </c>
      <c r="M81" s="317"/>
      <c r="N81" s="317"/>
      <c r="O81" s="317"/>
      <c r="P81" s="317"/>
      <c r="Q81" s="317"/>
      <c r="R81" s="317"/>
      <c r="S81" s="318"/>
    </row>
    <row r="82" spans="1:19" ht="15" customHeight="1" x14ac:dyDescent="0.25">
      <c r="A82" s="343"/>
      <c r="B82" s="350" t="s">
        <v>130</v>
      </c>
      <c r="C82" s="351"/>
      <c r="D82" s="351"/>
      <c r="E82" s="351"/>
      <c r="F82" s="352"/>
      <c r="G82" s="331"/>
      <c r="H82" s="332"/>
      <c r="I82" s="333"/>
      <c r="J82" s="377"/>
      <c r="K82" s="341"/>
      <c r="L82" s="316"/>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c r="M83" s="317"/>
      <c r="N83" s="317"/>
      <c r="O83" s="317"/>
      <c r="P83" s="317"/>
      <c r="Q83" s="317"/>
      <c r="R83" s="317"/>
      <c r="S83" s="318"/>
    </row>
    <row r="84" spans="1:19" ht="15" customHeight="1" x14ac:dyDescent="0.25">
      <c r="A84" s="343"/>
      <c r="B84" s="309" t="s">
        <v>132</v>
      </c>
      <c r="C84" s="310"/>
      <c r="D84" s="310"/>
      <c r="E84" s="310"/>
      <c r="F84" s="311"/>
      <c r="G84" s="347">
        <f>Z1_ZP!H76</f>
        <v>0</v>
      </c>
      <c r="H84" s="348"/>
      <c r="I84" s="349"/>
      <c r="J84" s="377"/>
      <c r="K84" s="341"/>
      <c r="L84" s="316"/>
      <c r="M84" s="317"/>
      <c r="N84" s="317"/>
      <c r="O84" s="317"/>
      <c r="P84" s="317"/>
      <c r="Q84" s="317"/>
      <c r="R84" s="317"/>
      <c r="S84" s="318"/>
    </row>
    <row r="85" spans="1:19" ht="15" customHeight="1" x14ac:dyDescent="0.25">
      <c r="A85" s="343"/>
      <c r="B85" s="344" t="s">
        <v>202</v>
      </c>
      <c r="C85" s="345"/>
      <c r="D85" s="345"/>
      <c r="E85" s="345"/>
      <c r="F85" s="346"/>
      <c r="G85" s="334">
        <f>SUM(G84,G71)</f>
        <v>725</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Z1_ZP!E76</f>
        <v>zal. bez oceny</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173</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98.75" customHeight="1" x14ac:dyDescent="0.25">
      <c r="A98" s="430"/>
      <c r="B98" s="400" t="s">
        <v>681</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39.950000000000003" customHeight="1" x14ac:dyDescent="0.25">
      <c r="A100" s="430"/>
      <c r="B100" s="400" t="s">
        <v>384</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30" customHeight="1" x14ac:dyDescent="0.25">
      <c r="A102" s="430"/>
      <c r="B102" s="400"/>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e1LKNmff9PXhwXvgLVPLKXhifKVzSYsbRq7E5AXJkCKSgMZzaNcC5VnbGoX9hQZOrUpspfCRiOE75iNwMdXYaA==" saltValue="KLGrE1TIPvsK38I/hJ+ar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0000000-0002-0000-3B00-000000000000}">
      <formula1>KEK_Z1</formula1>
    </dataValidation>
    <dataValidation type="list" allowBlank="1" showInputMessage="1" showErrorMessage="1" sqref="N34:S53" xr:uid="{00000000-0002-0000-3B00-000001000000}">
      <formula1>KEU_Z1</formula1>
    </dataValidation>
    <dataValidation type="list" allowBlank="1" showInputMessage="1" showErrorMessage="1" sqref="N14:S33" xr:uid="{00000000-0002-0000-3B00-000002000000}">
      <formula1>KEW_Z1</formula1>
    </dataValidation>
    <dataValidation type="list" allowBlank="1" showInputMessage="1" showErrorMessage="1" sqref="L81:L85" xr:uid="{00000000-0002-0000-3B00-000003000000}">
      <formula1>PRAC_STUD</formula1>
    </dataValidation>
    <dataValidation type="list" allowBlank="1" showInputMessage="1" showErrorMessage="1" sqref="L72:L79" xr:uid="{00000000-0002-0000-3B00-000004000000}">
      <formula1>METODY</formula1>
    </dataValidation>
    <dataValidation type="list" allowBlank="1" showInputMessage="1" showErrorMessage="1" sqref="L7" xr:uid="{00000000-0002-0000-3B00-000005000000}">
      <formula1>STATUS</formula1>
    </dataValidation>
    <dataValidation type="list" allowBlank="1" showInputMessage="1" showErrorMessage="1" sqref="B90:E94" xr:uid="{00000000-0002-0000-3B00-000006000000}">
      <formula1>ZAL</formula1>
    </dataValidation>
  </dataValidations>
  <hyperlinks>
    <hyperlink ref="O13" r:id="rId1" xr:uid="{DEA789E6-0C21-46D1-8D47-A3BC8AD714D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view="pageBreakPreview" zoomScale="40" zoomScaleNormal="55" zoomScaleSheetLayoutView="40" workbookViewId="0">
      <selection activeCell="C13" sqref="C13"/>
    </sheetView>
  </sheetViews>
  <sheetFormatPr defaultColWidth="9.140625" defaultRowHeight="15" x14ac:dyDescent="0.25"/>
  <cols>
    <col min="1" max="1" width="73.42578125" style="5" customWidth="1"/>
    <col min="2" max="2" width="61.7109375" style="5" customWidth="1"/>
    <col min="3" max="3" width="53.42578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7109375" style="5" customWidth="1"/>
    <col min="14" max="16384" width="9.140625" style="5"/>
  </cols>
  <sheetData>
    <row r="1" spans="1:16" ht="33" customHeight="1" thickBot="1" x14ac:dyDescent="0.3">
      <c r="A1" s="26" t="s">
        <v>336</v>
      </c>
      <c r="B1" s="26" t="s">
        <v>337</v>
      </c>
      <c r="C1" s="26" t="s">
        <v>338</v>
      </c>
      <c r="E1" s="26" t="s">
        <v>201</v>
      </c>
      <c r="G1" s="26" t="s">
        <v>203</v>
      </c>
      <c r="I1" s="26" t="s">
        <v>225</v>
      </c>
      <c r="K1" s="26" t="s">
        <v>226</v>
      </c>
      <c r="P1" s="5" t="s">
        <v>341</v>
      </c>
    </row>
    <row r="2" spans="1:16" ht="30" customHeight="1" thickBot="1" x14ac:dyDescent="0.3">
      <c r="A2" s="19" t="s">
        <v>114</v>
      </c>
      <c r="B2" s="19" t="s">
        <v>115</v>
      </c>
      <c r="C2" s="19" t="s">
        <v>116</v>
      </c>
      <c r="E2" s="30" t="s">
        <v>121</v>
      </c>
      <c r="G2" s="12" t="s">
        <v>143</v>
      </c>
      <c r="I2" s="30" t="s">
        <v>100</v>
      </c>
      <c r="K2" s="31" t="s">
        <v>144</v>
      </c>
      <c r="M2" s="12" t="s">
        <v>143</v>
      </c>
    </row>
    <row r="3" spans="1:16" ht="79.5" thickBot="1" x14ac:dyDescent="0.3">
      <c r="A3" s="15" t="s">
        <v>249</v>
      </c>
      <c r="B3" s="14" t="s">
        <v>266</v>
      </c>
      <c r="C3" s="14" t="s">
        <v>279</v>
      </c>
      <c r="E3" s="30" t="s">
        <v>145</v>
      </c>
      <c r="G3" s="12" t="s">
        <v>146</v>
      </c>
      <c r="I3" s="30" t="s">
        <v>147</v>
      </c>
      <c r="K3" s="31" t="s">
        <v>148</v>
      </c>
      <c r="M3" s="12" t="s">
        <v>146</v>
      </c>
    </row>
    <row r="4" spans="1:16" ht="63.75" thickBot="1" x14ac:dyDescent="0.3">
      <c r="A4" s="18" t="s">
        <v>250</v>
      </c>
      <c r="B4" s="14" t="s">
        <v>267</v>
      </c>
      <c r="C4" s="14" t="s">
        <v>280</v>
      </c>
      <c r="E4" s="30" t="s">
        <v>149</v>
      </c>
      <c r="G4" s="12" t="s">
        <v>194</v>
      </c>
      <c r="I4" s="30" t="s">
        <v>150</v>
      </c>
      <c r="K4" s="31" t="s">
        <v>151</v>
      </c>
      <c r="M4" s="12" t="s">
        <v>194</v>
      </c>
    </row>
    <row r="5" spans="1:16" ht="63.75" thickBot="1" x14ac:dyDescent="0.3">
      <c r="A5" s="18" t="s">
        <v>251</v>
      </c>
      <c r="B5" s="14" t="s">
        <v>268</v>
      </c>
      <c r="C5" s="14" t="s">
        <v>281</v>
      </c>
      <c r="E5" s="33" t="s">
        <v>152</v>
      </c>
      <c r="G5" s="12" t="s">
        <v>153</v>
      </c>
      <c r="K5" s="32" t="s">
        <v>154</v>
      </c>
      <c r="M5" s="12" t="s">
        <v>153</v>
      </c>
    </row>
    <row r="6" spans="1:16" ht="48" thickBot="1" x14ac:dyDescent="0.3">
      <c r="A6" s="18" t="s">
        <v>252</v>
      </c>
      <c r="B6" s="14" t="s">
        <v>269</v>
      </c>
      <c r="C6" s="14" t="s">
        <v>282</v>
      </c>
      <c r="E6" s="33" t="s">
        <v>155</v>
      </c>
      <c r="G6" s="12" t="s">
        <v>156</v>
      </c>
      <c r="K6" s="32" t="s">
        <v>157</v>
      </c>
      <c r="M6" s="12" t="s">
        <v>156</v>
      </c>
    </row>
    <row r="7" spans="1:16" ht="63.75" thickBot="1" x14ac:dyDescent="0.3">
      <c r="A7" s="18" t="s">
        <v>253</v>
      </c>
      <c r="B7" s="14" t="s">
        <v>270</v>
      </c>
      <c r="C7" s="14" t="s">
        <v>283</v>
      </c>
      <c r="E7" s="33" t="s">
        <v>158</v>
      </c>
      <c r="G7" s="12" t="s">
        <v>159</v>
      </c>
      <c r="K7" s="32" t="s">
        <v>340</v>
      </c>
      <c r="M7" s="12" t="s">
        <v>159</v>
      </c>
    </row>
    <row r="8" spans="1:16" ht="63.75" thickBot="1" x14ac:dyDescent="0.3">
      <c r="A8" s="14" t="s">
        <v>254</v>
      </c>
      <c r="B8" s="14" t="s">
        <v>271</v>
      </c>
      <c r="C8" s="14" t="s">
        <v>284</v>
      </c>
      <c r="E8" s="33" t="s">
        <v>159</v>
      </c>
      <c r="G8" s="12" t="s">
        <v>193</v>
      </c>
      <c r="K8" s="32" t="s">
        <v>160</v>
      </c>
      <c r="M8" s="12" t="s">
        <v>193</v>
      </c>
    </row>
    <row r="9" spans="1:16" ht="63.75" thickBot="1" x14ac:dyDescent="0.3">
      <c r="A9" s="14" t="s">
        <v>255</v>
      </c>
      <c r="B9" s="14" t="s">
        <v>272</v>
      </c>
      <c r="C9" s="14" t="s">
        <v>285</v>
      </c>
      <c r="E9" s="33" t="s">
        <v>161</v>
      </c>
      <c r="G9" s="12" t="s">
        <v>339</v>
      </c>
      <c r="K9" s="31" t="s">
        <v>162</v>
      </c>
      <c r="M9" s="12" t="s">
        <v>339</v>
      </c>
    </row>
    <row r="10" spans="1:16" ht="63.75" thickBot="1" x14ac:dyDescent="0.3">
      <c r="A10" s="14" t="s">
        <v>256</v>
      </c>
      <c r="B10" s="14" t="s">
        <v>273</v>
      </c>
      <c r="C10" s="14" t="s">
        <v>286</v>
      </c>
      <c r="E10" s="33" t="s">
        <v>163</v>
      </c>
      <c r="G10" s="12" t="s">
        <v>164</v>
      </c>
      <c r="K10" s="31" t="s">
        <v>165</v>
      </c>
      <c r="M10" s="12" t="s">
        <v>164</v>
      </c>
    </row>
    <row r="11" spans="1:16" ht="63.75" thickBot="1" x14ac:dyDescent="0.3">
      <c r="A11" s="14" t="s">
        <v>257</v>
      </c>
      <c r="B11" s="14" t="s">
        <v>274</v>
      </c>
      <c r="E11" s="33" t="s">
        <v>166</v>
      </c>
      <c r="G11" s="12" t="s">
        <v>167</v>
      </c>
      <c r="K11" s="31" t="s">
        <v>168</v>
      </c>
      <c r="M11" s="12" t="s">
        <v>167</v>
      </c>
    </row>
    <row r="12" spans="1:16" ht="63.75" thickBot="1" x14ac:dyDescent="0.3">
      <c r="A12" s="14" t="s">
        <v>258</v>
      </c>
      <c r="B12" s="14" t="s">
        <v>275</v>
      </c>
      <c r="E12" s="33" t="s">
        <v>169</v>
      </c>
      <c r="G12" s="12" t="s">
        <v>170</v>
      </c>
      <c r="K12" s="31" t="s">
        <v>171</v>
      </c>
      <c r="M12" s="12" t="s">
        <v>170</v>
      </c>
    </row>
    <row r="13" spans="1:16" ht="48" thickBot="1" x14ac:dyDescent="0.3">
      <c r="A13" s="14" t="s">
        <v>259</v>
      </c>
      <c r="B13" s="14" t="s">
        <v>276</v>
      </c>
      <c r="E13" s="33" t="s">
        <v>172</v>
      </c>
      <c r="G13" s="12" t="s">
        <v>173</v>
      </c>
      <c r="K13" s="13" t="s">
        <v>342</v>
      </c>
      <c r="M13" s="12" t="s">
        <v>173</v>
      </c>
    </row>
    <row r="14" spans="1:16" ht="63.75" thickBot="1" x14ac:dyDescent="0.3">
      <c r="A14" s="14" t="s">
        <v>260</v>
      </c>
      <c r="B14" s="14" t="s">
        <v>277</v>
      </c>
      <c r="E14" s="33" t="s">
        <v>171</v>
      </c>
    </row>
    <row r="15" spans="1:16" ht="79.5" thickBot="1" x14ac:dyDescent="0.3">
      <c r="A15" s="14" t="s">
        <v>261</v>
      </c>
      <c r="B15" s="14" t="s">
        <v>278</v>
      </c>
      <c r="E15" s="33" t="s">
        <v>174</v>
      </c>
      <c r="G15" s="20"/>
      <c r="H15" s="20"/>
      <c r="I15" s="20"/>
      <c r="J15" s="20"/>
      <c r="K15" s="21"/>
      <c r="L15" s="20"/>
      <c r="M15" s="20"/>
    </row>
    <row r="16" spans="1:16" ht="48" thickBot="1" x14ac:dyDescent="0.3">
      <c r="A16" s="14" t="s">
        <v>262</v>
      </c>
      <c r="E16" s="33" t="s">
        <v>175</v>
      </c>
    </row>
    <row r="17" spans="1:5" ht="16.5" thickBot="1" x14ac:dyDescent="0.3">
      <c r="A17" s="14" t="s">
        <v>263</v>
      </c>
      <c r="E17" s="33" t="s">
        <v>176</v>
      </c>
    </row>
    <row r="18" spans="1:5" ht="63.75" thickBot="1" x14ac:dyDescent="0.3">
      <c r="A18" s="14" t="s">
        <v>264</v>
      </c>
      <c r="E18" s="33" t="s">
        <v>177</v>
      </c>
    </row>
    <row r="19" spans="1:5" ht="48" thickBot="1" x14ac:dyDescent="0.3">
      <c r="A19" s="14" t="s">
        <v>265</v>
      </c>
      <c r="E19" s="33" t="s">
        <v>178</v>
      </c>
    </row>
    <row r="20" spans="1:5" x14ac:dyDescent="0.25">
      <c r="E20" s="33" t="s">
        <v>179</v>
      </c>
    </row>
    <row r="22" spans="1:5" ht="33" customHeight="1" thickBot="1" x14ac:dyDescent="0.3">
      <c r="A22" s="26" t="s">
        <v>333</v>
      </c>
      <c r="B22" s="26" t="s">
        <v>335</v>
      </c>
      <c r="C22" s="26" t="s">
        <v>334</v>
      </c>
    </row>
    <row r="23" spans="1:5" ht="30" customHeight="1" thickBot="1" x14ac:dyDescent="0.3">
      <c r="A23" s="19" t="s">
        <v>114</v>
      </c>
      <c r="B23" s="19" t="s">
        <v>115</v>
      </c>
      <c r="C23" s="19" t="s">
        <v>116</v>
      </c>
    </row>
    <row r="24" spans="1:5" ht="79.5" thickBot="1" x14ac:dyDescent="0.3">
      <c r="A24" s="15" t="s">
        <v>204</v>
      </c>
      <c r="B24" s="14" t="s">
        <v>220</v>
      </c>
      <c r="C24" s="14" t="s">
        <v>239</v>
      </c>
    </row>
    <row r="25" spans="1:5" ht="63.75" thickBot="1" x14ac:dyDescent="0.3">
      <c r="A25" s="18" t="s">
        <v>205</v>
      </c>
      <c r="B25" s="14" t="s">
        <v>221</v>
      </c>
      <c r="C25" s="14" t="s">
        <v>240</v>
      </c>
    </row>
    <row r="26" spans="1:5" ht="95.25" thickBot="1" x14ac:dyDescent="0.3">
      <c r="A26" s="18" t="s">
        <v>206</v>
      </c>
      <c r="B26" s="14" t="s">
        <v>222</v>
      </c>
      <c r="C26" s="14" t="s">
        <v>241</v>
      </c>
    </row>
    <row r="27" spans="1:5" ht="79.5" thickBot="1" x14ac:dyDescent="0.3">
      <c r="A27" s="18" t="s">
        <v>207</v>
      </c>
      <c r="B27" s="14" t="s">
        <v>223</v>
      </c>
      <c r="C27" s="14" t="s">
        <v>242</v>
      </c>
    </row>
    <row r="28" spans="1:5" ht="79.5" thickBot="1" x14ac:dyDescent="0.3">
      <c r="A28" s="18" t="s">
        <v>208</v>
      </c>
      <c r="B28" s="14" t="s">
        <v>224</v>
      </c>
      <c r="C28" s="14" t="s">
        <v>243</v>
      </c>
    </row>
    <row r="29" spans="1:5" ht="95.25" thickBot="1" x14ac:dyDescent="0.3">
      <c r="A29" s="14" t="s">
        <v>209</v>
      </c>
      <c r="B29" s="14" t="s">
        <v>227</v>
      </c>
      <c r="C29" s="14" t="s">
        <v>244</v>
      </c>
    </row>
    <row r="30" spans="1:5" ht="79.5" thickBot="1" x14ac:dyDescent="0.3">
      <c r="A30" s="14" t="s">
        <v>210</v>
      </c>
      <c r="B30" s="14" t="s">
        <v>228</v>
      </c>
      <c r="C30" s="14" t="s">
        <v>245</v>
      </c>
    </row>
    <row r="31" spans="1:5" ht="79.5" thickBot="1" x14ac:dyDescent="0.3">
      <c r="A31" s="14" t="s">
        <v>211</v>
      </c>
      <c r="B31" s="14" t="s">
        <v>229</v>
      </c>
      <c r="C31" s="14" t="s">
        <v>246</v>
      </c>
    </row>
    <row r="32" spans="1:5" ht="79.5" thickBot="1" x14ac:dyDescent="0.3">
      <c r="A32" s="14" t="s">
        <v>212</v>
      </c>
      <c r="B32" s="14" t="s">
        <v>230</v>
      </c>
      <c r="C32" s="14" t="s">
        <v>247</v>
      </c>
    </row>
    <row r="33" spans="1:3" ht="79.5" thickBot="1" x14ac:dyDescent="0.3">
      <c r="A33" s="14" t="s">
        <v>213</v>
      </c>
      <c r="B33" s="14" t="s">
        <v>231</v>
      </c>
      <c r="C33" s="14" t="s">
        <v>248</v>
      </c>
    </row>
    <row r="34" spans="1:3" ht="63.75" thickBot="1" x14ac:dyDescent="0.3">
      <c r="A34" s="14" t="s">
        <v>214</v>
      </c>
      <c r="B34" s="14" t="s">
        <v>232</v>
      </c>
    </row>
    <row r="35" spans="1:3" ht="79.5" thickBot="1" x14ac:dyDescent="0.3">
      <c r="A35" s="14" t="s">
        <v>215</v>
      </c>
      <c r="B35" s="14" t="s">
        <v>233</v>
      </c>
    </row>
    <row r="36" spans="1:3" ht="63.75" thickBot="1" x14ac:dyDescent="0.3">
      <c r="A36" s="14" t="s">
        <v>216</v>
      </c>
      <c r="B36" s="14" t="s">
        <v>234</v>
      </c>
    </row>
    <row r="37" spans="1:3" ht="63.75" thickBot="1" x14ac:dyDescent="0.3">
      <c r="A37" s="14" t="s">
        <v>217</v>
      </c>
      <c r="B37" s="14" t="s">
        <v>235</v>
      </c>
    </row>
    <row r="38" spans="1:3" ht="79.5" thickBot="1" x14ac:dyDescent="0.3">
      <c r="A38" s="14" t="s">
        <v>218</v>
      </c>
      <c r="B38" s="14" t="s">
        <v>236</v>
      </c>
    </row>
    <row r="39" spans="1:3" ht="79.5" thickBot="1" x14ac:dyDescent="0.3">
      <c r="A39" s="14" t="s">
        <v>219</v>
      </c>
      <c r="B39" s="14" t="s">
        <v>237</v>
      </c>
    </row>
    <row r="40" spans="1:3" ht="48" thickBot="1" x14ac:dyDescent="0.3">
      <c r="B40" s="14" t="s">
        <v>238</v>
      </c>
    </row>
    <row r="42" spans="1:3" ht="33" customHeight="1" thickBot="1" x14ac:dyDescent="0.3">
      <c r="A42" s="26" t="s">
        <v>330</v>
      </c>
      <c r="B42" s="26" t="s">
        <v>331</v>
      </c>
      <c r="C42" s="26" t="s">
        <v>332</v>
      </c>
    </row>
    <row r="43" spans="1:3" ht="30" customHeight="1" thickBot="1" x14ac:dyDescent="0.3">
      <c r="A43" s="19" t="s">
        <v>114</v>
      </c>
      <c r="B43" s="19" t="s">
        <v>115</v>
      </c>
      <c r="C43" s="19" t="s">
        <v>116</v>
      </c>
    </row>
    <row r="44" spans="1:3" ht="79.5" thickBot="1" x14ac:dyDescent="0.3">
      <c r="A44" s="15" t="s">
        <v>292</v>
      </c>
      <c r="B44" s="14" t="s">
        <v>305</v>
      </c>
      <c r="C44" s="14" t="s">
        <v>319</v>
      </c>
    </row>
    <row r="45" spans="1:3" ht="95.25" thickBot="1" x14ac:dyDescent="0.3">
      <c r="A45" s="15" t="s">
        <v>293</v>
      </c>
      <c r="B45" s="14" t="s">
        <v>306</v>
      </c>
      <c r="C45" s="14" t="s">
        <v>320</v>
      </c>
    </row>
    <row r="46" spans="1:3" ht="95.25" thickBot="1" x14ac:dyDescent="0.3">
      <c r="A46" s="15" t="s">
        <v>294</v>
      </c>
      <c r="B46" s="14" t="s">
        <v>307</v>
      </c>
      <c r="C46" s="14" t="s">
        <v>321</v>
      </c>
    </row>
    <row r="47" spans="1:3" ht="79.5" thickBot="1" x14ac:dyDescent="0.3">
      <c r="A47" s="15" t="s">
        <v>295</v>
      </c>
      <c r="B47" s="14" t="s">
        <v>308</v>
      </c>
      <c r="C47" s="14" t="s">
        <v>322</v>
      </c>
    </row>
    <row r="48" spans="1:3" ht="79.5" thickBot="1" x14ac:dyDescent="0.3">
      <c r="A48" s="15" t="s">
        <v>296</v>
      </c>
      <c r="B48" s="14" t="s">
        <v>309</v>
      </c>
      <c r="C48" s="14" t="s">
        <v>323</v>
      </c>
    </row>
    <row r="49" spans="1:3" ht="60.75" thickBot="1" x14ac:dyDescent="0.3">
      <c r="A49" s="15" t="s">
        <v>297</v>
      </c>
      <c r="B49" s="14" t="s">
        <v>310</v>
      </c>
      <c r="C49" s="14" t="s">
        <v>324</v>
      </c>
    </row>
    <row r="50" spans="1:3" ht="63.75" thickBot="1" x14ac:dyDescent="0.3">
      <c r="A50" s="15" t="s">
        <v>298</v>
      </c>
      <c r="B50" s="14" t="s">
        <v>311</v>
      </c>
      <c r="C50" s="14" t="s">
        <v>325</v>
      </c>
    </row>
    <row r="51" spans="1:3" ht="63.75" thickBot="1" x14ac:dyDescent="0.3">
      <c r="A51" s="15" t="s">
        <v>299</v>
      </c>
      <c r="B51" s="14" t="s">
        <v>312</v>
      </c>
      <c r="C51" s="14" t="s">
        <v>326</v>
      </c>
    </row>
    <row r="52" spans="1:3" ht="63.75" thickBot="1" x14ac:dyDescent="0.3">
      <c r="A52" s="15" t="s">
        <v>300</v>
      </c>
      <c r="B52" s="14" t="s">
        <v>313</v>
      </c>
      <c r="C52" s="14" t="s">
        <v>327</v>
      </c>
    </row>
    <row r="53" spans="1:3" ht="79.5" thickBot="1" x14ac:dyDescent="0.3">
      <c r="A53" s="15" t="s">
        <v>301</v>
      </c>
      <c r="B53" s="14" t="s">
        <v>314</v>
      </c>
      <c r="C53" s="14" t="s">
        <v>328</v>
      </c>
    </row>
    <row r="54" spans="1:3" ht="63.75" thickBot="1" x14ac:dyDescent="0.3">
      <c r="A54" s="15" t="s">
        <v>302</v>
      </c>
      <c r="B54" s="14" t="s">
        <v>315</v>
      </c>
      <c r="C54" s="14" t="s">
        <v>329</v>
      </c>
    </row>
    <row r="55" spans="1:3" ht="63.75" thickBot="1" x14ac:dyDescent="0.3">
      <c r="A55" s="15" t="s">
        <v>303</v>
      </c>
      <c r="B55" s="14" t="s">
        <v>316</v>
      </c>
    </row>
    <row r="56" spans="1:3" ht="63.75" thickBot="1" x14ac:dyDescent="0.3">
      <c r="A56" s="15" t="s">
        <v>304</v>
      </c>
      <c r="B56" s="14" t="s">
        <v>317</v>
      </c>
    </row>
    <row r="57" spans="1:3" ht="48" thickBot="1" x14ac:dyDescent="0.3">
      <c r="B57" s="14" t="s">
        <v>318</v>
      </c>
    </row>
  </sheetData>
  <sheetProtection algorithmName="SHA-512" hashValue="/nEREueR3lauyKkknag24dkZYZlE5H/yoX7+xOD7gra+/+4iPgHWnrNpg73eyb7/KrxOsORb+gvwNaHZXHRpdw==" saltValue="2i4zV1ZipGrU+MFA+k1OzQ=="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scale="46" orientation="portrait" r:id="rId1"/>
  <rowBreaks count="2" manualBreakCount="2">
    <brk id="20" max="16383" man="1"/>
    <brk id="41" max="16383" man="1"/>
  </rowBreaks>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Z1_ZP!B10</f>
        <v>Moduł Z1/1</v>
      </c>
      <c r="B3" s="384"/>
      <c r="C3" s="384"/>
      <c r="D3" s="388" t="str">
        <f>Z1_ZP!C10</f>
        <v>Biznes w działaniu</v>
      </c>
      <c r="E3" s="389"/>
      <c r="F3" s="389"/>
      <c r="G3" s="389"/>
      <c r="H3" s="389"/>
      <c r="I3" s="390"/>
      <c r="J3" s="3"/>
      <c r="K3" s="3"/>
      <c r="L3" s="4"/>
      <c r="M3" s="4"/>
      <c r="N3" s="4"/>
      <c r="O3" s="4"/>
      <c r="P3" s="4"/>
      <c r="Q3" s="4"/>
      <c r="R3" s="4"/>
    </row>
    <row r="4" spans="1:19" ht="18.75" thickBot="1" x14ac:dyDescent="0.3">
      <c r="A4" s="447" t="s">
        <v>108</v>
      </c>
      <c r="B4" s="447"/>
      <c r="C4" s="447"/>
      <c r="D4" s="385" t="str">
        <f>Z1_ZP!B15</f>
        <v>Kurs 1.5.</v>
      </c>
      <c r="E4" s="386"/>
      <c r="F4" s="386"/>
      <c r="G4" s="386"/>
      <c r="H4" s="386"/>
      <c r="I4" s="387"/>
      <c r="J4" s="3"/>
      <c r="K4" s="3"/>
      <c r="L4" s="4"/>
      <c r="M4" s="4"/>
      <c r="N4" s="4"/>
      <c r="O4" s="4"/>
      <c r="P4" s="4"/>
      <c r="Q4" s="4"/>
      <c r="R4" s="4"/>
    </row>
    <row r="5" spans="1:19" ht="23.25" thickBot="1" x14ac:dyDescent="0.3">
      <c r="A5" s="448" t="s">
        <v>109</v>
      </c>
      <c r="B5" s="448"/>
      <c r="C5" s="448"/>
      <c r="D5" s="449" t="str">
        <f>Z1_ZP!C15</f>
        <v>Prawo w biznesie</v>
      </c>
      <c r="E5" s="449"/>
      <c r="F5" s="449"/>
      <c r="G5" s="449"/>
      <c r="H5" s="449"/>
      <c r="I5" s="449"/>
      <c r="J5" s="449"/>
      <c r="K5" s="449"/>
      <c r="L5" s="450" t="s">
        <v>94</v>
      </c>
      <c r="M5" s="450"/>
      <c r="N5" s="16">
        <f>Z1_ZP!D15</f>
        <v>4</v>
      </c>
      <c r="O5" s="450" t="s">
        <v>95</v>
      </c>
      <c r="P5" s="450"/>
      <c r="Q5" s="451" t="str">
        <f>Z1_ZP!F10</f>
        <v>prof. A. Zelek</v>
      </c>
      <c r="R5" s="451"/>
      <c r="S5" s="451"/>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(1)'!G6</f>
        <v>I</v>
      </c>
      <c r="H7" s="138" t="s">
        <v>99</v>
      </c>
      <c r="I7" s="44">
        <f>'M (1)'!I6</f>
        <v>1</v>
      </c>
      <c r="J7" s="293" t="s">
        <v>287</v>
      </c>
      <c r="K7" s="294"/>
      <c r="L7" s="392" t="s">
        <v>100</v>
      </c>
      <c r="M7" s="393"/>
      <c r="N7" s="7" t="s">
        <v>101</v>
      </c>
      <c r="O7" s="459" t="s">
        <v>102</v>
      </c>
      <c r="P7" s="459"/>
      <c r="Q7" s="460" t="s">
        <v>103</v>
      </c>
      <c r="R7" s="460"/>
      <c r="S7" s="17">
        <f>Z1_ZP!G15</f>
        <v>14</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895</v>
      </c>
      <c r="C14" s="398"/>
      <c r="D14" s="398"/>
      <c r="E14" s="398"/>
      <c r="F14" s="398"/>
      <c r="G14" s="398"/>
      <c r="H14" s="398"/>
      <c r="I14" s="398"/>
      <c r="J14" s="398"/>
      <c r="K14" s="398"/>
      <c r="L14" s="398"/>
      <c r="M14" s="399"/>
      <c r="N14" s="362" t="s">
        <v>250</v>
      </c>
      <c r="O14" s="363"/>
      <c r="P14" s="363"/>
      <c r="Q14" s="363"/>
      <c r="R14" s="363"/>
      <c r="S14" s="364"/>
    </row>
    <row r="15" spans="1:19" ht="15" customHeight="1" x14ac:dyDescent="0.25">
      <c r="A15" s="343"/>
      <c r="B15" s="322"/>
      <c r="C15" s="467"/>
      <c r="D15" s="467"/>
      <c r="E15" s="467"/>
      <c r="F15" s="467"/>
      <c r="G15" s="467"/>
      <c r="H15" s="467"/>
      <c r="I15" s="467"/>
      <c r="J15" s="467"/>
      <c r="K15" s="467"/>
      <c r="L15" s="467"/>
      <c r="M15" s="324"/>
      <c r="N15" s="356" t="s">
        <v>258</v>
      </c>
      <c r="O15" s="357"/>
      <c r="P15" s="357"/>
      <c r="Q15" s="357"/>
      <c r="R15" s="357"/>
      <c r="S15" s="358"/>
    </row>
    <row r="16" spans="1:19" ht="15" customHeight="1" x14ac:dyDescent="0.25">
      <c r="A16" s="343"/>
      <c r="B16" s="322"/>
      <c r="C16" s="467"/>
      <c r="D16" s="467"/>
      <c r="E16" s="467"/>
      <c r="F16" s="467"/>
      <c r="G16" s="467"/>
      <c r="H16" s="467"/>
      <c r="I16" s="467"/>
      <c r="J16" s="467"/>
      <c r="K16" s="467"/>
      <c r="L16" s="467"/>
      <c r="M16" s="324"/>
      <c r="N16" s="356" t="s">
        <v>259</v>
      </c>
      <c r="O16" s="357"/>
      <c r="P16" s="357"/>
      <c r="Q16" s="357"/>
      <c r="R16" s="357"/>
      <c r="S16" s="358"/>
    </row>
    <row r="17" spans="1:19" ht="15" customHeight="1" x14ac:dyDescent="0.25">
      <c r="A17" s="343"/>
      <c r="B17" s="322"/>
      <c r="C17" s="467"/>
      <c r="D17" s="467"/>
      <c r="E17" s="467"/>
      <c r="F17" s="467"/>
      <c r="G17" s="467"/>
      <c r="H17" s="467"/>
      <c r="I17" s="467"/>
      <c r="J17" s="467"/>
      <c r="K17" s="467"/>
      <c r="L17" s="467"/>
      <c r="M17" s="324"/>
      <c r="N17" s="356"/>
      <c r="O17" s="357"/>
      <c r="P17" s="357"/>
      <c r="Q17" s="357"/>
      <c r="R17" s="357"/>
      <c r="S17" s="358"/>
    </row>
    <row r="18" spans="1:19" ht="15" customHeight="1" thickBot="1" x14ac:dyDescent="0.3">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896</v>
      </c>
      <c r="C19" s="320"/>
      <c r="D19" s="320"/>
      <c r="E19" s="320"/>
      <c r="F19" s="320"/>
      <c r="G19" s="320"/>
      <c r="H19" s="320"/>
      <c r="I19" s="320"/>
      <c r="J19" s="320"/>
      <c r="K19" s="320"/>
      <c r="L19" s="320"/>
      <c r="M19" s="321"/>
      <c r="N19" s="362" t="s">
        <v>250</v>
      </c>
      <c r="O19" s="363"/>
      <c r="P19" s="363"/>
      <c r="Q19" s="363"/>
      <c r="R19" s="363"/>
      <c r="S19" s="364"/>
    </row>
    <row r="20" spans="1:19" ht="15" customHeight="1" x14ac:dyDescent="0.25">
      <c r="A20" s="343"/>
      <c r="B20" s="322"/>
      <c r="C20" s="467"/>
      <c r="D20" s="467"/>
      <c r="E20" s="467"/>
      <c r="F20" s="467"/>
      <c r="G20" s="467"/>
      <c r="H20" s="467"/>
      <c r="I20" s="467"/>
      <c r="J20" s="467"/>
      <c r="K20" s="467"/>
      <c r="L20" s="467"/>
      <c r="M20" s="324"/>
      <c r="N20" s="356" t="s">
        <v>258</v>
      </c>
      <c r="O20" s="357"/>
      <c r="P20" s="357"/>
      <c r="Q20" s="357"/>
      <c r="R20" s="357"/>
      <c r="S20" s="358"/>
    </row>
    <row r="21" spans="1:19" ht="15" customHeight="1" x14ac:dyDescent="0.25">
      <c r="A21" s="343"/>
      <c r="B21" s="322"/>
      <c r="C21" s="467"/>
      <c r="D21" s="467"/>
      <c r="E21" s="467"/>
      <c r="F21" s="467"/>
      <c r="G21" s="467"/>
      <c r="H21" s="467"/>
      <c r="I21" s="467"/>
      <c r="J21" s="467"/>
      <c r="K21" s="467"/>
      <c r="L21" s="467"/>
      <c r="M21" s="324"/>
      <c r="N21" s="356" t="s">
        <v>259</v>
      </c>
      <c r="O21" s="357"/>
      <c r="P21" s="357"/>
      <c r="Q21" s="357"/>
      <c r="R21" s="357"/>
      <c r="S21" s="358"/>
    </row>
    <row r="22" spans="1:19" ht="15" customHeight="1" x14ac:dyDescent="0.25">
      <c r="A22" s="343"/>
      <c r="B22" s="322"/>
      <c r="C22" s="467"/>
      <c r="D22" s="467"/>
      <c r="E22" s="467"/>
      <c r="F22" s="467"/>
      <c r="G22" s="467"/>
      <c r="H22" s="467"/>
      <c r="I22" s="467"/>
      <c r="J22" s="467"/>
      <c r="K22" s="467"/>
      <c r="L22" s="467"/>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customHeight="1" x14ac:dyDescent="0.25">
      <c r="A24" s="343"/>
      <c r="B24" s="319" t="s">
        <v>897</v>
      </c>
      <c r="C24" s="320"/>
      <c r="D24" s="320"/>
      <c r="E24" s="320"/>
      <c r="F24" s="320"/>
      <c r="G24" s="320"/>
      <c r="H24" s="320"/>
      <c r="I24" s="320"/>
      <c r="J24" s="320"/>
      <c r="K24" s="320"/>
      <c r="L24" s="320"/>
      <c r="M24" s="321"/>
      <c r="N24" s="362" t="s">
        <v>250</v>
      </c>
      <c r="O24" s="363"/>
      <c r="P24" s="363"/>
      <c r="Q24" s="363"/>
      <c r="R24" s="363"/>
      <c r="S24" s="364"/>
    </row>
    <row r="25" spans="1:19" ht="15" customHeight="1" x14ac:dyDescent="0.25">
      <c r="A25" s="343"/>
      <c r="B25" s="322"/>
      <c r="C25" s="467"/>
      <c r="D25" s="467"/>
      <c r="E25" s="467"/>
      <c r="F25" s="467"/>
      <c r="G25" s="467"/>
      <c r="H25" s="467"/>
      <c r="I25" s="467"/>
      <c r="J25" s="467"/>
      <c r="K25" s="467"/>
      <c r="L25" s="467"/>
      <c r="M25" s="324"/>
      <c r="N25" s="356" t="s">
        <v>258</v>
      </c>
      <c r="O25" s="357"/>
      <c r="P25" s="357"/>
      <c r="Q25" s="357"/>
      <c r="R25" s="357"/>
      <c r="S25" s="358"/>
    </row>
    <row r="26" spans="1:19" ht="15" customHeight="1" x14ac:dyDescent="0.25">
      <c r="A26" s="343"/>
      <c r="B26" s="322"/>
      <c r="C26" s="467"/>
      <c r="D26" s="467"/>
      <c r="E26" s="467"/>
      <c r="F26" s="467"/>
      <c r="G26" s="467"/>
      <c r="H26" s="467"/>
      <c r="I26" s="467"/>
      <c r="J26" s="467"/>
      <c r="K26" s="467"/>
      <c r="L26" s="467"/>
      <c r="M26" s="324"/>
      <c r="N26" s="356" t="s">
        <v>259</v>
      </c>
      <c r="O26" s="357"/>
      <c r="P26" s="357"/>
      <c r="Q26" s="357"/>
      <c r="R26" s="357"/>
      <c r="S26" s="358"/>
    </row>
    <row r="27" spans="1:19" ht="15" customHeight="1" x14ac:dyDescent="0.25">
      <c r="A27" s="343"/>
      <c r="B27" s="322"/>
      <c r="C27" s="467"/>
      <c r="D27" s="467"/>
      <c r="E27" s="467"/>
      <c r="F27" s="467"/>
      <c r="G27" s="467"/>
      <c r="H27" s="467"/>
      <c r="I27" s="467"/>
      <c r="J27" s="467"/>
      <c r="K27" s="467"/>
      <c r="L27" s="467"/>
      <c r="M27" s="324"/>
      <c r="N27" s="356"/>
      <c r="O27" s="357"/>
      <c r="P27" s="357"/>
      <c r="Q27" s="357"/>
      <c r="R27" s="357"/>
      <c r="S27" s="358"/>
    </row>
    <row r="28" spans="1:19" ht="15" customHeight="1" thickBot="1" x14ac:dyDescent="0.3">
      <c r="A28" s="343"/>
      <c r="B28" s="394"/>
      <c r="C28" s="395"/>
      <c r="D28" s="395"/>
      <c r="E28" s="395"/>
      <c r="F28" s="395"/>
      <c r="G28" s="395"/>
      <c r="H28" s="395"/>
      <c r="I28" s="395"/>
      <c r="J28" s="395"/>
      <c r="K28" s="395"/>
      <c r="L28" s="395"/>
      <c r="M28" s="396"/>
      <c r="N28" s="365"/>
      <c r="O28" s="366"/>
      <c r="P28" s="366"/>
      <c r="Q28" s="366"/>
      <c r="R28" s="366"/>
      <c r="S28" s="367"/>
    </row>
    <row r="29" spans="1:19" ht="15" customHeight="1" x14ac:dyDescent="0.25">
      <c r="A29" s="343"/>
      <c r="B29" s="319" t="s">
        <v>898</v>
      </c>
      <c r="C29" s="320"/>
      <c r="D29" s="320"/>
      <c r="E29" s="320"/>
      <c r="F29" s="320"/>
      <c r="G29" s="320"/>
      <c r="H29" s="320"/>
      <c r="I29" s="320"/>
      <c r="J29" s="320"/>
      <c r="K29" s="320"/>
      <c r="L29" s="320"/>
      <c r="M29" s="321"/>
      <c r="N29" s="362" t="s">
        <v>250</v>
      </c>
      <c r="O29" s="363"/>
      <c r="P29" s="363"/>
      <c r="Q29" s="363"/>
      <c r="R29" s="363"/>
      <c r="S29" s="364"/>
    </row>
    <row r="30" spans="1:19" ht="15" customHeight="1" x14ac:dyDescent="0.25">
      <c r="A30" s="343"/>
      <c r="B30" s="322"/>
      <c r="C30" s="467"/>
      <c r="D30" s="467"/>
      <c r="E30" s="467"/>
      <c r="F30" s="467"/>
      <c r="G30" s="467"/>
      <c r="H30" s="467"/>
      <c r="I30" s="467"/>
      <c r="J30" s="467"/>
      <c r="K30" s="467"/>
      <c r="L30" s="467"/>
      <c r="M30" s="324"/>
      <c r="N30" s="356" t="s">
        <v>258</v>
      </c>
      <c r="O30" s="357"/>
      <c r="P30" s="357"/>
      <c r="Q30" s="357"/>
      <c r="R30" s="357"/>
      <c r="S30" s="358"/>
    </row>
    <row r="31" spans="1:19" ht="15" customHeight="1" x14ac:dyDescent="0.25">
      <c r="A31" s="343"/>
      <c r="B31" s="322"/>
      <c r="C31" s="467"/>
      <c r="D31" s="467"/>
      <c r="E31" s="467"/>
      <c r="F31" s="467"/>
      <c r="G31" s="467"/>
      <c r="H31" s="467"/>
      <c r="I31" s="467"/>
      <c r="J31" s="467"/>
      <c r="K31" s="467"/>
      <c r="L31" s="467"/>
      <c r="M31" s="324"/>
      <c r="N31" s="356" t="s">
        <v>259</v>
      </c>
      <c r="O31" s="357"/>
      <c r="P31" s="357"/>
      <c r="Q31" s="357"/>
      <c r="R31" s="357"/>
      <c r="S31" s="358"/>
    </row>
    <row r="32" spans="1:19" ht="15" customHeight="1" x14ac:dyDescent="0.25">
      <c r="A32" s="343"/>
      <c r="B32" s="322"/>
      <c r="C32" s="467"/>
      <c r="D32" s="467"/>
      <c r="E32" s="467"/>
      <c r="F32" s="467"/>
      <c r="G32" s="467"/>
      <c r="H32" s="467"/>
      <c r="I32" s="467"/>
      <c r="J32" s="467"/>
      <c r="K32" s="467"/>
      <c r="L32" s="467"/>
      <c r="M32" s="324"/>
      <c r="N32" s="356"/>
      <c r="O32" s="357"/>
      <c r="P32" s="357"/>
      <c r="Q32" s="357"/>
      <c r="R32" s="357"/>
      <c r="S32" s="358"/>
    </row>
    <row r="33" spans="1:19" ht="15"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899</v>
      </c>
      <c r="C34" s="398"/>
      <c r="D34" s="398"/>
      <c r="E34" s="398"/>
      <c r="F34" s="398"/>
      <c r="G34" s="398"/>
      <c r="H34" s="398"/>
      <c r="I34" s="398"/>
      <c r="J34" s="398"/>
      <c r="K34" s="398"/>
      <c r="L34" s="398"/>
      <c r="M34" s="399"/>
      <c r="N34" s="362" t="s">
        <v>267</v>
      </c>
      <c r="O34" s="363"/>
      <c r="P34" s="363"/>
      <c r="Q34" s="363"/>
      <c r="R34" s="363"/>
      <c r="S34" s="364"/>
    </row>
    <row r="35" spans="1:19" ht="15" customHeight="1" x14ac:dyDescent="0.25">
      <c r="A35" s="455"/>
      <c r="B35" s="322"/>
      <c r="C35" s="467"/>
      <c r="D35" s="467"/>
      <c r="E35" s="467"/>
      <c r="F35" s="467"/>
      <c r="G35" s="467"/>
      <c r="H35" s="467"/>
      <c r="I35" s="467"/>
      <c r="J35" s="467"/>
      <c r="K35" s="467"/>
      <c r="L35" s="467"/>
      <c r="M35" s="324"/>
      <c r="N35" s="356" t="s">
        <v>272</v>
      </c>
      <c r="O35" s="357"/>
      <c r="P35" s="357"/>
      <c r="Q35" s="357"/>
      <c r="R35" s="357"/>
      <c r="S35" s="358"/>
    </row>
    <row r="36" spans="1:19" ht="15" customHeight="1" x14ac:dyDescent="0.25">
      <c r="A36" s="455"/>
      <c r="B36" s="322"/>
      <c r="C36" s="467"/>
      <c r="D36" s="467"/>
      <c r="E36" s="467"/>
      <c r="F36" s="467"/>
      <c r="G36" s="467"/>
      <c r="H36" s="467"/>
      <c r="I36" s="467"/>
      <c r="J36" s="467"/>
      <c r="K36" s="467"/>
      <c r="L36" s="467"/>
      <c r="M36" s="324"/>
      <c r="N36" s="356"/>
      <c r="O36" s="357"/>
      <c r="P36" s="357"/>
      <c r="Q36" s="357"/>
      <c r="R36" s="357"/>
      <c r="S36" s="358"/>
    </row>
    <row r="37" spans="1:19" ht="15" customHeight="1" x14ac:dyDescent="0.25">
      <c r="A37" s="455"/>
      <c r="B37" s="322"/>
      <c r="C37" s="467"/>
      <c r="D37" s="467"/>
      <c r="E37" s="467"/>
      <c r="F37" s="467"/>
      <c r="G37" s="467"/>
      <c r="H37" s="467"/>
      <c r="I37" s="467"/>
      <c r="J37" s="467"/>
      <c r="K37" s="467"/>
      <c r="L37" s="467"/>
      <c r="M37" s="324"/>
      <c r="N37" s="356"/>
      <c r="O37" s="357"/>
      <c r="P37" s="357"/>
      <c r="Q37" s="357"/>
      <c r="R37" s="357"/>
      <c r="S37" s="358"/>
    </row>
    <row r="38" spans="1:19" ht="15" customHeight="1" thickBot="1" x14ac:dyDescent="0.3">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900</v>
      </c>
      <c r="C39" s="320"/>
      <c r="D39" s="320"/>
      <c r="E39" s="320"/>
      <c r="F39" s="320"/>
      <c r="G39" s="320"/>
      <c r="H39" s="320"/>
      <c r="I39" s="320"/>
      <c r="J39" s="320"/>
      <c r="K39" s="320"/>
      <c r="L39" s="320"/>
      <c r="M39" s="321"/>
      <c r="N39" s="362" t="s">
        <v>267</v>
      </c>
      <c r="O39" s="363"/>
      <c r="P39" s="363"/>
      <c r="Q39" s="363"/>
      <c r="R39" s="363"/>
      <c r="S39" s="364"/>
    </row>
    <row r="40" spans="1:19" ht="15" customHeight="1" x14ac:dyDescent="0.25">
      <c r="A40" s="455"/>
      <c r="B40" s="322"/>
      <c r="C40" s="467"/>
      <c r="D40" s="467"/>
      <c r="E40" s="467"/>
      <c r="F40" s="467"/>
      <c r="G40" s="467"/>
      <c r="H40" s="467"/>
      <c r="I40" s="467"/>
      <c r="J40" s="467"/>
      <c r="K40" s="467"/>
      <c r="L40" s="467"/>
      <c r="M40" s="324"/>
      <c r="N40" s="356" t="s">
        <v>272</v>
      </c>
      <c r="O40" s="357"/>
      <c r="P40" s="357"/>
      <c r="Q40" s="357"/>
      <c r="R40" s="357"/>
      <c r="S40" s="358"/>
    </row>
    <row r="41" spans="1:19" ht="15" customHeight="1" x14ac:dyDescent="0.25">
      <c r="A41" s="455"/>
      <c r="B41" s="322"/>
      <c r="C41" s="467"/>
      <c r="D41" s="467"/>
      <c r="E41" s="467"/>
      <c r="F41" s="467"/>
      <c r="G41" s="467"/>
      <c r="H41" s="467"/>
      <c r="I41" s="467"/>
      <c r="J41" s="467"/>
      <c r="K41" s="467"/>
      <c r="L41" s="467"/>
      <c r="M41" s="324"/>
      <c r="N41" s="356"/>
      <c r="O41" s="357"/>
      <c r="P41" s="357"/>
      <c r="Q41" s="357"/>
      <c r="R41" s="357"/>
      <c r="S41" s="358"/>
    </row>
    <row r="42" spans="1:19" ht="15" customHeight="1" x14ac:dyDescent="0.25">
      <c r="A42" s="455"/>
      <c r="B42" s="322"/>
      <c r="C42" s="467"/>
      <c r="D42" s="467"/>
      <c r="E42" s="467"/>
      <c r="F42" s="467"/>
      <c r="G42" s="467"/>
      <c r="H42" s="467"/>
      <c r="I42" s="467"/>
      <c r="J42" s="467"/>
      <c r="K42" s="467"/>
      <c r="L42" s="467"/>
      <c r="M42" s="324"/>
      <c r="N42" s="356"/>
      <c r="O42" s="357"/>
      <c r="P42" s="357"/>
      <c r="Q42" s="357"/>
      <c r="R42" s="357"/>
      <c r="S42" s="358"/>
    </row>
    <row r="43" spans="1:19" ht="15" customHeight="1" thickBot="1" x14ac:dyDescent="0.3">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901</v>
      </c>
      <c r="C44" s="320"/>
      <c r="D44" s="320"/>
      <c r="E44" s="320"/>
      <c r="F44" s="320"/>
      <c r="G44" s="320"/>
      <c r="H44" s="320"/>
      <c r="I44" s="320"/>
      <c r="J44" s="320"/>
      <c r="K44" s="320"/>
      <c r="L44" s="320"/>
      <c r="M44" s="321"/>
      <c r="N44" s="362" t="s">
        <v>267</v>
      </c>
      <c r="O44" s="363"/>
      <c r="P44" s="363"/>
      <c r="Q44" s="363"/>
      <c r="R44" s="363"/>
      <c r="S44" s="364"/>
    </row>
    <row r="45" spans="1:19" ht="15" customHeight="1" x14ac:dyDescent="0.25">
      <c r="A45" s="455"/>
      <c r="B45" s="322"/>
      <c r="C45" s="467"/>
      <c r="D45" s="467"/>
      <c r="E45" s="467"/>
      <c r="F45" s="467"/>
      <c r="G45" s="467"/>
      <c r="H45" s="467"/>
      <c r="I45" s="467"/>
      <c r="J45" s="467"/>
      <c r="K45" s="467"/>
      <c r="L45" s="467"/>
      <c r="M45" s="324"/>
      <c r="N45" s="356" t="s">
        <v>272</v>
      </c>
      <c r="O45" s="357"/>
      <c r="P45" s="357"/>
      <c r="Q45" s="357"/>
      <c r="R45" s="357"/>
      <c r="S45" s="358"/>
    </row>
    <row r="46" spans="1:19" ht="15" customHeight="1" x14ac:dyDescent="0.25">
      <c r="A46" s="455"/>
      <c r="B46" s="322"/>
      <c r="C46" s="467"/>
      <c r="D46" s="467"/>
      <c r="E46" s="467"/>
      <c r="F46" s="467"/>
      <c r="G46" s="467"/>
      <c r="H46" s="467"/>
      <c r="I46" s="467"/>
      <c r="J46" s="467"/>
      <c r="K46" s="467"/>
      <c r="L46" s="467"/>
      <c r="M46" s="324"/>
      <c r="N46" s="356"/>
      <c r="O46" s="357"/>
      <c r="P46" s="357"/>
      <c r="Q46" s="357"/>
      <c r="R46" s="357"/>
      <c r="S46" s="358"/>
    </row>
    <row r="47" spans="1:19" ht="15" customHeight="1" x14ac:dyDescent="0.25">
      <c r="A47" s="455"/>
      <c r="B47" s="322"/>
      <c r="C47" s="467"/>
      <c r="D47" s="467"/>
      <c r="E47" s="467"/>
      <c r="F47" s="467"/>
      <c r="G47" s="467"/>
      <c r="H47" s="467"/>
      <c r="I47" s="467"/>
      <c r="J47" s="467"/>
      <c r="K47" s="467"/>
      <c r="L47" s="467"/>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467"/>
      <c r="D50" s="467"/>
      <c r="E50" s="467"/>
      <c r="F50" s="467"/>
      <c r="G50" s="467"/>
      <c r="H50" s="467"/>
      <c r="I50" s="467"/>
      <c r="J50" s="467"/>
      <c r="K50" s="467"/>
      <c r="L50" s="467"/>
      <c r="M50" s="324"/>
      <c r="N50" s="356"/>
      <c r="O50" s="357"/>
      <c r="P50" s="357"/>
      <c r="Q50" s="357"/>
      <c r="R50" s="357"/>
      <c r="S50" s="358"/>
    </row>
    <row r="51" spans="1:19" ht="15" hidden="1" customHeight="1" x14ac:dyDescent="0.25">
      <c r="A51" s="455"/>
      <c r="B51" s="322"/>
      <c r="C51" s="467"/>
      <c r="D51" s="467"/>
      <c r="E51" s="467"/>
      <c r="F51" s="467"/>
      <c r="G51" s="467"/>
      <c r="H51" s="467"/>
      <c r="I51" s="467"/>
      <c r="J51" s="467"/>
      <c r="K51" s="467"/>
      <c r="L51" s="467"/>
      <c r="M51" s="324"/>
      <c r="N51" s="356"/>
      <c r="O51" s="357"/>
      <c r="P51" s="357"/>
      <c r="Q51" s="357"/>
      <c r="R51" s="357"/>
      <c r="S51" s="358"/>
    </row>
    <row r="52" spans="1:19" ht="15" hidden="1" customHeight="1" x14ac:dyDescent="0.25">
      <c r="A52" s="455"/>
      <c r="B52" s="322"/>
      <c r="C52" s="467"/>
      <c r="D52" s="467"/>
      <c r="E52" s="467"/>
      <c r="F52" s="467"/>
      <c r="G52" s="467"/>
      <c r="H52" s="467"/>
      <c r="I52" s="467"/>
      <c r="J52" s="467"/>
      <c r="K52" s="467"/>
      <c r="L52" s="467"/>
      <c r="M52" s="324"/>
      <c r="N52" s="356"/>
      <c r="O52" s="357"/>
      <c r="P52" s="357"/>
      <c r="Q52" s="357"/>
      <c r="R52" s="357"/>
      <c r="S52" s="358"/>
    </row>
    <row r="53" spans="1:19" ht="15" hidden="1" customHeight="1" thickBot="1" x14ac:dyDescent="0.3">
      <c r="A53" s="455"/>
      <c r="B53" s="325"/>
      <c r="C53" s="326"/>
      <c r="D53" s="326"/>
      <c r="E53" s="326"/>
      <c r="F53" s="326"/>
      <c r="G53" s="326"/>
      <c r="H53" s="326"/>
      <c r="I53" s="326"/>
      <c r="J53" s="326"/>
      <c r="K53" s="326"/>
      <c r="L53" s="326"/>
      <c r="M53" s="327"/>
      <c r="N53" s="462"/>
      <c r="O53" s="463"/>
      <c r="P53" s="463"/>
      <c r="Q53" s="463"/>
      <c r="R53" s="463"/>
      <c r="S53" s="464"/>
    </row>
    <row r="54" spans="1:19" ht="15" customHeight="1" x14ac:dyDescent="0.25">
      <c r="A54" s="461" t="s">
        <v>580</v>
      </c>
      <c r="B54" s="397" t="s">
        <v>902</v>
      </c>
      <c r="C54" s="398"/>
      <c r="D54" s="398"/>
      <c r="E54" s="398"/>
      <c r="F54" s="398"/>
      <c r="G54" s="398"/>
      <c r="H54" s="398"/>
      <c r="I54" s="398"/>
      <c r="J54" s="398"/>
      <c r="K54" s="398"/>
      <c r="L54" s="398"/>
      <c r="M54" s="399"/>
      <c r="N54" s="362" t="s">
        <v>286</v>
      </c>
      <c r="O54" s="363"/>
      <c r="P54" s="363"/>
      <c r="Q54" s="363"/>
      <c r="R54" s="363"/>
      <c r="S54" s="364"/>
    </row>
    <row r="55" spans="1:19" ht="15" customHeight="1" x14ac:dyDescent="0.25">
      <c r="A55" s="343"/>
      <c r="B55" s="322"/>
      <c r="C55" s="467"/>
      <c r="D55" s="467"/>
      <c r="E55" s="467"/>
      <c r="F55" s="467"/>
      <c r="G55" s="467"/>
      <c r="H55" s="467"/>
      <c r="I55" s="467"/>
      <c r="J55" s="467"/>
      <c r="K55" s="467"/>
      <c r="L55" s="467"/>
      <c r="M55" s="324"/>
      <c r="N55" s="356"/>
      <c r="O55" s="357"/>
      <c r="P55" s="357"/>
      <c r="Q55" s="357"/>
      <c r="R55" s="357"/>
      <c r="S55" s="358"/>
    </row>
    <row r="56" spans="1:19" ht="15" customHeight="1" x14ac:dyDescent="0.25">
      <c r="A56" s="343"/>
      <c r="B56" s="322"/>
      <c r="C56" s="467"/>
      <c r="D56" s="467"/>
      <c r="E56" s="467"/>
      <c r="F56" s="467"/>
      <c r="G56" s="467"/>
      <c r="H56" s="467"/>
      <c r="I56" s="467"/>
      <c r="J56" s="467"/>
      <c r="K56" s="467"/>
      <c r="L56" s="467"/>
      <c r="M56" s="324"/>
      <c r="N56" s="356"/>
      <c r="O56" s="357"/>
      <c r="P56" s="357"/>
      <c r="Q56" s="357"/>
      <c r="R56" s="357"/>
      <c r="S56" s="358"/>
    </row>
    <row r="57" spans="1:19" ht="15" customHeight="1" x14ac:dyDescent="0.25">
      <c r="A57" s="343"/>
      <c r="B57" s="322"/>
      <c r="C57" s="467"/>
      <c r="D57" s="467"/>
      <c r="E57" s="467"/>
      <c r="F57" s="467"/>
      <c r="G57" s="467"/>
      <c r="H57" s="467"/>
      <c r="I57" s="467"/>
      <c r="J57" s="467"/>
      <c r="K57" s="467"/>
      <c r="L57" s="467"/>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467"/>
      <c r="D60" s="467"/>
      <c r="E60" s="467"/>
      <c r="F60" s="467"/>
      <c r="G60" s="467"/>
      <c r="H60" s="467"/>
      <c r="I60" s="467"/>
      <c r="J60" s="467"/>
      <c r="K60" s="467"/>
      <c r="L60" s="467"/>
      <c r="M60" s="324"/>
      <c r="N60" s="356"/>
      <c r="O60" s="357"/>
      <c r="P60" s="357"/>
      <c r="Q60" s="357"/>
      <c r="R60" s="357"/>
      <c r="S60" s="358"/>
    </row>
    <row r="61" spans="1:19" ht="15" customHeight="1" x14ac:dyDescent="0.25">
      <c r="A61" s="343"/>
      <c r="B61" s="322"/>
      <c r="C61" s="467"/>
      <c r="D61" s="467"/>
      <c r="E61" s="467"/>
      <c r="F61" s="467"/>
      <c r="G61" s="467"/>
      <c r="H61" s="467"/>
      <c r="I61" s="467"/>
      <c r="J61" s="467"/>
      <c r="K61" s="467"/>
      <c r="L61" s="467"/>
      <c r="M61" s="324"/>
      <c r="N61" s="356"/>
      <c r="O61" s="357"/>
      <c r="P61" s="357"/>
      <c r="Q61" s="357"/>
      <c r="R61" s="357"/>
      <c r="S61" s="358"/>
    </row>
    <row r="62" spans="1:19" ht="15" customHeight="1" x14ac:dyDescent="0.25">
      <c r="A62" s="343"/>
      <c r="B62" s="322"/>
      <c r="C62" s="467"/>
      <c r="D62" s="467"/>
      <c r="E62" s="467"/>
      <c r="F62" s="467"/>
      <c r="G62" s="467"/>
      <c r="H62" s="467"/>
      <c r="I62" s="467"/>
      <c r="J62" s="467"/>
      <c r="K62" s="467"/>
      <c r="L62" s="467"/>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Z1_ZP!G15</f>
        <v>14</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14</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2</v>
      </c>
      <c r="H73" s="332"/>
      <c r="I73" s="333"/>
      <c r="J73" s="377"/>
      <c r="K73" s="341"/>
      <c r="L73" s="316" t="s">
        <v>149</v>
      </c>
      <c r="M73" s="317"/>
      <c r="N73" s="317"/>
      <c r="O73" s="317"/>
      <c r="P73" s="317"/>
      <c r="Q73" s="317"/>
      <c r="R73" s="317"/>
      <c r="S73" s="318"/>
    </row>
    <row r="74" spans="1:19" ht="15" customHeight="1" x14ac:dyDescent="0.25">
      <c r="A74" s="343"/>
      <c r="B74" s="350" t="s">
        <v>122</v>
      </c>
      <c r="C74" s="351"/>
      <c r="D74" s="351"/>
      <c r="E74" s="351"/>
      <c r="F74" s="352"/>
      <c r="G74" s="331">
        <v>6</v>
      </c>
      <c r="H74" s="332"/>
      <c r="I74" s="333"/>
      <c r="J74" s="377"/>
      <c r="K74" s="341"/>
      <c r="L74" s="316" t="s">
        <v>163</v>
      </c>
      <c r="M74" s="317"/>
      <c r="N74" s="317"/>
      <c r="O74" s="317"/>
      <c r="P74" s="317"/>
      <c r="Q74" s="317"/>
      <c r="R74" s="317"/>
      <c r="S74" s="318"/>
    </row>
    <row r="75" spans="1:19" ht="15" customHeight="1" x14ac:dyDescent="0.25">
      <c r="A75" s="343"/>
      <c r="B75" s="350" t="s">
        <v>123</v>
      </c>
      <c r="C75" s="351"/>
      <c r="D75" s="351"/>
      <c r="E75" s="351"/>
      <c r="F75" s="352"/>
      <c r="G75" s="331">
        <v>4</v>
      </c>
      <c r="H75" s="332"/>
      <c r="I75" s="333"/>
      <c r="J75" s="377"/>
      <c r="K75" s="341"/>
      <c r="L75" s="316" t="s">
        <v>171</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c r="M77" s="317"/>
      <c r="N77" s="317"/>
      <c r="O77" s="317"/>
      <c r="P77" s="317"/>
      <c r="Q77" s="317"/>
      <c r="R77" s="317"/>
      <c r="S77" s="318"/>
    </row>
    <row r="78" spans="1:19" ht="15" customHeight="1" x14ac:dyDescent="0.25">
      <c r="A78" s="343"/>
      <c r="B78" s="350" t="s">
        <v>126</v>
      </c>
      <c r="C78" s="351"/>
      <c r="D78" s="351"/>
      <c r="E78" s="351"/>
      <c r="F78" s="352"/>
      <c r="G78" s="331"/>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151</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154</v>
      </c>
      <c r="M83" s="317"/>
      <c r="N83" s="317"/>
      <c r="O83" s="317"/>
      <c r="P83" s="317"/>
      <c r="Q83" s="317"/>
      <c r="R83" s="317"/>
      <c r="S83" s="318"/>
    </row>
    <row r="84" spans="1:19" ht="15" customHeight="1" x14ac:dyDescent="0.25">
      <c r="A84" s="343"/>
      <c r="B84" s="309" t="s">
        <v>132</v>
      </c>
      <c r="C84" s="310"/>
      <c r="D84" s="310"/>
      <c r="E84" s="310"/>
      <c r="F84" s="311"/>
      <c r="G84" s="347">
        <f>Z1_ZP!H15</f>
        <v>86</v>
      </c>
      <c r="H84" s="348"/>
      <c r="I84" s="349"/>
      <c r="J84" s="377"/>
      <c r="K84" s="341"/>
      <c r="L84" s="316" t="s">
        <v>157</v>
      </c>
      <c r="M84" s="317"/>
      <c r="N84" s="317"/>
      <c r="O84" s="317"/>
      <c r="P84" s="317"/>
      <c r="Q84" s="317"/>
      <c r="R84" s="317"/>
      <c r="S84" s="318"/>
    </row>
    <row r="85" spans="1:19" ht="15" customHeight="1" x14ac:dyDescent="0.25">
      <c r="A85" s="343"/>
      <c r="B85" s="344" t="s">
        <v>202</v>
      </c>
      <c r="C85" s="345"/>
      <c r="D85" s="345"/>
      <c r="E85" s="345"/>
      <c r="F85" s="346"/>
      <c r="G85" s="334">
        <f>SUM(G84,G71)</f>
        <v>100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Z1_ZP!E15</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156</v>
      </c>
      <c r="C90" s="418"/>
      <c r="D90" s="418"/>
      <c r="E90" s="419"/>
      <c r="F90" s="420">
        <v>100</v>
      </c>
      <c r="G90" s="421"/>
      <c r="H90" s="421"/>
      <c r="I90" s="422"/>
      <c r="J90" s="441"/>
      <c r="K90" s="445"/>
      <c r="L90" s="328" t="s">
        <v>290</v>
      </c>
      <c r="M90" s="329"/>
      <c r="N90" s="329"/>
      <c r="O90" s="329"/>
      <c r="P90" s="329"/>
      <c r="Q90" s="329"/>
      <c r="R90" s="329"/>
      <c r="S90" s="330"/>
    </row>
    <row r="91" spans="1:19" ht="15" customHeight="1" x14ac:dyDescent="0.25">
      <c r="A91" s="437"/>
      <c r="B91" s="417"/>
      <c r="C91" s="418"/>
      <c r="D91" s="418"/>
      <c r="E91" s="419"/>
      <c r="F91" s="420"/>
      <c r="G91" s="421"/>
      <c r="H91" s="421"/>
      <c r="I91" s="422"/>
      <c r="J91" s="441"/>
      <c r="K91" s="445"/>
      <c r="L91" s="328" t="s">
        <v>138</v>
      </c>
      <c r="M91" s="329"/>
      <c r="N91" s="329"/>
      <c r="O91" s="329"/>
      <c r="P91" s="329"/>
      <c r="Q91" s="329"/>
      <c r="R91" s="329"/>
      <c r="S91" s="330"/>
    </row>
    <row r="92" spans="1:19" ht="15" customHeight="1" x14ac:dyDescent="0.25">
      <c r="A92" s="437"/>
      <c r="B92" s="417"/>
      <c r="C92" s="418"/>
      <c r="D92" s="418"/>
      <c r="E92" s="419"/>
      <c r="F92" s="420"/>
      <c r="G92" s="421"/>
      <c r="H92" s="421"/>
      <c r="I92" s="422"/>
      <c r="J92" s="441"/>
      <c r="K92" s="445"/>
      <c r="L92" s="328" t="s">
        <v>291</v>
      </c>
      <c r="M92" s="329"/>
      <c r="N92" s="329"/>
      <c r="O92" s="329"/>
      <c r="P92" s="329"/>
      <c r="Q92" s="329"/>
      <c r="R92" s="329"/>
      <c r="S92" s="330"/>
    </row>
    <row r="93" spans="1:19" ht="15" customHeight="1" x14ac:dyDescent="0.25">
      <c r="A93" s="437"/>
      <c r="B93" s="417"/>
      <c r="C93" s="418"/>
      <c r="D93" s="418"/>
      <c r="E93" s="419"/>
      <c r="F93" s="420"/>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84.5" customHeight="1" x14ac:dyDescent="0.25">
      <c r="A98" s="430"/>
      <c r="B98" s="465" t="s">
        <v>892</v>
      </c>
      <c r="C98" s="465"/>
      <c r="D98" s="465"/>
      <c r="E98" s="465"/>
      <c r="F98" s="465"/>
      <c r="G98" s="465"/>
      <c r="H98" s="465"/>
      <c r="I98" s="465"/>
      <c r="J98" s="465"/>
      <c r="K98" s="465"/>
      <c r="L98" s="465"/>
      <c r="M98" s="465"/>
      <c r="N98" s="465"/>
      <c r="O98" s="465"/>
      <c r="P98" s="465"/>
      <c r="Q98" s="465"/>
      <c r="R98" s="465"/>
      <c r="S98" s="466"/>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66.75" customHeight="1" x14ac:dyDescent="0.25">
      <c r="A100" s="430"/>
      <c r="B100" s="465" t="s">
        <v>893</v>
      </c>
      <c r="C100" s="465"/>
      <c r="D100" s="465"/>
      <c r="E100" s="465"/>
      <c r="F100" s="465"/>
      <c r="G100" s="465"/>
      <c r="H100" s="465"/>
      <c r="I100" s="465"/>
      <c r="J100" s="465"/>
      <c r="K100" s="465"/>
      <c r="L100" s="465"/>
      <c r="M100" s="465"/>
      <c r="N100" s="465"/>
      <c r="O100" s="465"/>
      <c r="P100" s="465"/>
      <c r="Q100" s="465"/>
      <c r="R100" s="465"/>
      <c r="S100" s="466"/>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73.5" customHeight="1" x14ac:dyDescent="0.25">
      <c r="A102" s="430"/>
      <c r="B102" s="465" t="s">
        <v>894</v>
      </c>
      <c r="C102" s="465"/>
      <c r="D102" s="465"/>
      <c r="E102" s="465"/>
      <c r="F102" s="465"/>
      <c r="G102" s="465"/>
      <c r="H102" s="465"/>
      <c r="I102" s="465"/>
      <c r="J102" s="465"/>
      <c r="K102" s="465"/>
      <c r="L102" s="465"/>
      <c r="M102" s="465"/>
      <c r="N102" s="465"/>
      <c r="O102" s="465"/>
      <c r="P102" s="465"/>
      <c r="Q102" s="465"/>
      <c r="R102" s="465"/>
      <c r="S102" s="466"/>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rzS78xBX+S2J0o6g+6UEA5TnehfC8U8bEHgIMx4l41PPV2VJfkjhwarXV6hgoeL7db5jdQay/kYmcRnKMfdEyQ==" saltValue="P0iPVKddOJkwg/NWmxkKp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99F0ED93-A5BC-48E6-BB3C-B8727DF69C17}">
      <formula1>KEW_Z1</formula1>
    </dataValidation>
    <dataValidation type="list" allowBlank="1" showInputMessage="1" showErrorMessage="1" sqref="N34:S53" xr:uid="{80E3D5ED-F611-48E4-BA10-E71B96DA5E89}">
      <formula1>KEU_Z1</formula1>
    </dataValidation>
    <dataValidation type="list" allowBlank="1" showInputMessage="1" showErrorMessage="1" sqref="N54:S68" xr:uid="{00000000-0002-0000-0600-000006000000}">
      <formula1>KEK_Z1</formula1>
    </dataValidation>
  </dataValidations>
  <hyperlinks>
    <hyperlink ref="O13" r:id="rId1" xr:uid="{604F1CF1-CB4F-440F-84F5-2EAB7E16551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C6E0B4"/>
    <pageSetUpPr fitToPage="1"/>
  </sheetPr>
  <dimension ref="A1:S81"/>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4" t="str">
        <f>Z1_ZP!B2</f>
        <v>2020/2021</v>
      </c>
      <c r="B1" s="305"/>
      <c r="C1" s="39"/>
      <c r="D1" s="1"/>
    </row>
    <row r="2" spans="1:19" ht="10.15" customHeight="1" thickBot="1" x14ac:dyDescent="0.3"/>
    <row r="3" spans="1:19" ht="39" customHeight="1" thickBot="1" x14ac:dyDescent="0.3">
      <c r="A3" s="306" t="s">
        <v>92</v>
      </c>
      <c r="B3" s="307"/>
      <c r="C3" s="287" t="str">
        <f>Z1_ZP!B16</f>
        <v>Moduł Z1/2</v>
      </c>
      <c r="D3" s="308"/>
      <c r="E3" s="308"/>
      <c r="F3" s="288"/>
      <c r="G3" s="3"/>
      <c r="H3" s="3"/>
      <c r="I3" s="3"/>
      <c r="J3" s="3"/>
      <c r="K3" s="3"/>
      <c r="L3" s="4"/>
      <c r="M3" s="4"/>
      <c r="N3" s="4"/>
      <c r="O3" s="4"/>
      <c r="P3" s="4"/>
      <c r="Q3" s="4"/>
    </row>
    <row r="4" spans="1:19" s="175" customFormat="1" ht="39.75" customHeight="1" thickBot="1" x14ac:dyDescent="0.3">
      <c r="A4" s="290" t="s">
        <v>93</v>
      </c>
      <c r="B4" s="290"/>
      <c r="C4" s="298" t="str">
        <f>Z1_ZP!C16</f>
        <v>Organizacja i zarządzanie</v>
      </c>
      <c r="D4" s="299"/>
      <c r="E4" s="299"/>
      <c r="F4" s="299"/>
      <c r="G4" s="299"/>
      <c r="H4" s="299"/>
      <c r="I4" s="299"/>
      <c r="J4" s="299"/>
      <c r="K4" s="306" t="s">
        <v>94</v>
      </c>
      <c r="L4" s="307"/>
      <c r="M4" s="139">
        <f>Z1_ZP!D16</f>
        <v>12</v>
      </c>
      <c r="N4" s="301" t="s">
        <v>95</v>
      </c>
      <c r="O4" s="302"/>
      <c r="P4" s="295" t="str">
        <f>Z1_ZP!F16</f>
        <v>dr R. Nowak-Lewandowska</v>
      </c>
      <c r="Q4" s="296"/>
      <c r="R4" s="297"/>
    </row>
    <row r="5" spans="1:19" s="176" customFormat="1" ht="10.15" customHeight="1" thickBot="1" x14ac:dyDescent="0.3">
      <c r="A5" s="289"/>
      <c r="B5" s="289"/>
      <c r="C5" s="289"/>
      <c r="D5" s="289"/>
      <c r="E5" s="289"/>
      <c r="F5" s="289"/>
      <c r="G5" s="289"/>
      <c r="H5" s="289"/>
      <c r="I5" s="289"/>
      <c r="J5" s="289"/>
      <c r="K5" s="289"/>
      <c r="L5" s="289"/>
      <c r="M5" s="289"/>
      <c r="N5" s="289"/>
      <c r="O5" s="289"/>
      <c r="P5" s="289"/>
      <c r="Q5" s="289"/>
      <c r="R5" s="289"/>
    </row>
    <row r="6" spans="1:19" s="175" customFormat="1" ht="43.15" customHeight="1" thickBot="1" x14ac:dyDescent="0.3">
      <c r="A6" s="290" t="s">
        <v>96</v>
      </c>
      <c r="B6" s="290"/>
      <c r="C6" s="287" t="str">
        <f>Z1_ZP!B3</f>
        <v>ZARZĄDZANIE</v>
      </c>
      <c r="D6" s="288"/>
      <c r="E6" s="6" t="str">
        <f>Z1_ZP!B4</f>
        <v>I stopnia</v>
      </c>
      <c r="F6" s="134" t="s">
        <v>97</v>
      </c>
      <c r="G6" s="44" t="s">
        <v>98</v>
      </c>
      <c r="H6" s="134" t="s">
        <v>99</v>
      </c>
      <c r="I6" s="44">
        <v>1</v>
      </c>
      <c r="J6" s="7" t="s">
        <v>288</v>
      </c>
      <c r="K6" s="291" t="s">
        <v>100</v>
      </c>
      <c r="L6" s="291"/>
      <c r="M6" s="292" t="s">
        <v>101</v>
      </c>
      <c r="N6" s="292"/>
      <c r="O6" s="139" t="s">
        <v>102</v>
      </c>
      <c r="P6" s="293" t="s">
        <v>103</v>
      </c>
      <c r="Q6" s="294"/>
      <c r="R6" s="139">
        <f>Z1_ZP!G16</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59"/>
      <c r="B8" s="260"/>
      <c r="C8" s="260"/>
      <c r="D8" s="260"/>
      <c r="E8" s="260"/>
      <c r="F8" s="260"/>
      <c r="G8" s="260"/>
      <c r="H8" s="260"/>
      <c r="I8" s="260"/>
      <c r="J8" s="260"/>
      <c r="K8" s="260"/>
      <c r="L8" s="260"/>
      <c r="M8" s="260"/>
      <c r="N8" s="260"/>
      <c r="O8" s="260"/>
      <c r="P8" s="260"/>
      <c r="Q8" s="260"/>
      <c r="R8" s="261"/>
      <c r="S8" s="175"/>
    </row>
    <row r="9" spans="1:19" ht="30" customHeight="1" x14ac:dyDescent="0.25">
      <c r="A9" s="262" t="s">
        <v>104</v>
      </c>
      <c r="B9" s="263"/>
      <c r="C9" s="263"/>
      <c r="D9" s="263"/>
      <c r="E9" s="263"/>
      <c r="F9" s="263"/>
      <c r="G9" s="263"/>
      <c r="H9" s="263"/>
      <c r="I9" s="263"/>
      <c r="J9" s="263"/>
      <c r="K9" s="263"/>
      <c r="L9" s="263"/>
      <c r="M9" s="263"/>
      <c r="N9" s="263"/>
      <c r="O9" s="263"/>
      <c r="P9" s="263"/>
      <c r="Q9" s="263"/>
      <c r="R9" s="264"/>
    </row>
    <row r="10" spans="1:19" ht="15" customHeight="1" x14ac:dyDescent="0.25">
      <c r="A10" s="282" t="s">
        <v>560</v>
      </c>
      <c r="B10" s="283"/>
      <c r="C10" s="283"/>
      <c r="D10" s="283"/>
      <c r="E10" s="283"/>
      <c r="F10" s="283"/>
      <c r="G10" s="283"/>
      <c r="H10" s="283"/>
      <c r="I10" s="283"/>
      <c r="J10" s="283"/>
      <c r="K10" s="283"/>
      <c r="L10" s="283"/>
      <c r="M10" s="283"/>
      <c r="N10" s="283"/>
      <c r="O10" s="283"/>
      <c r="P10" s="283"/>
      <c r="Q10" s="283"/>
      <c r="R10" s="284"/>
    </row>
    <row r="11" spans="1:19" ht="100.15" customHeight="1" thickBot="1" x14ac:dyDescent="0.3">
      <c r="A11" s="470" t="s">
        <v>403</v>
      </c>
      <c r="B11" s="471"/>
      <c r="C11" s="471"/>
      <c r="D11" s="471"/>
      <c r="E11" s="471"/>
      <c r="F11" s="471"/>
      <c r="G11" s="471"/>
      <c r="H11" s="471"/>
      <c r="I11" s="471"/>
      <c r="J11" s="471"/>
      <c r="K11" s="471"/>
      <c r="L11" s="471"/>
      <c r="M11" s="471"/>
      <c r="N11" s="471"/>
      <c r="O11" s="471"/>
      <c r="P11" s="471"/>
      <c r="Q11" s="471"/>
      <c r="R11" s="472"/>
    </row>
    <row r="12" spans="1:19" ht="10.15" customHeight="1" thickBot="1" x14ac:dyDescent="0.3">
      <c r="A12" s="274"/>
      <c r="B12" s="274"/>
      <c r="C12" s="274"/>
      <c r="D12" s="274"/>
      <c r="E12" s="274"/>
      <c r="F12" s="274"/>
      <c r="G12" s="274"/>
      <c r="H12" s="274"/>
      <c r="I12" s="274"/>
      <c r="J12" s="274"/>
      <c r="K12" s="274"/>
      <c r="L12" s="274"/>
      <c r="M12" s="274"/>
      <c r="N12" s="274"/>
      <c r="O12" s="274"/>
      <c r="P12" s="274"/>
      <c r="Q12" s="274"/>
      <c r="R12" s="274"/>
    </row>
    <row r="13" spans="1:19" ht="15" customHeight="1" x14ac:dyDescent="0.25">
      <c r="A13" s="135"/>
      <c r="B13" s="136"/>
      <c r="C13" s="136"/>
      <c r="D13" s="136"/>
      <c r="E13" s="136"/>
      <c r="F13" s="136"/>
      <c r="G13" s="136"/>
      <c r="H13" s="136"/>
      <c r="I13" s="136"/>
      <c r="J13" s="136"/>
      <c r="K13" s="136"/>
      <c r="L13" s="136"/>
      <c r="M13" s="136"/>
      <c r="N13" s="136"/>
      <c r="O13" s="136"/>
      <c r="P13" s="136"/>
      <c r="Q13" s="136"/>
      <c r="R13" s="137"/>
      <c r="S13" s="175"/>
    </row>
    <row r="14" spans="1:19" ht="30" customHeight="1" x14ac:dyDescent="0.25">
      <c r="A14" s="262" t="s">
        <v>105</v>
      </c>
      <c r="B14" s="263"/>
      <c r="C14" s="263"/>
      <c r="D14" s="263"/>
      <c r="E14" s="263"/>
      <c r="F14" s="263"/>
      <c r="G14" s="263"/>
      <c r="H14" s="263"/>
      <c r="I14" s="263"/>
      <c r="J14" s="263"/>
      <c r="K14" s="263"/>
      <c r="L14" s="263"/>
      <c r="M14" s="263"/>
      <c r="N14" s="263"/>
      <c r="O14" s="263"/>
      <c r="P14" s="263"/>
      <c r="Q14" s="263"/>
      <c r="R14" s="264"/>
    </row>
    <row r="15" spans="1:19" s="177" customFormat="1" ht="15" customHeight="1" x14ac:dyDescent="0.25">
      <c r="A15" s="265" t="s">
        <v>195</v>
      </c>
      <c r="B15" s="266"/>
      <c r="C15" s="266"/>
      <c r="D15" s="266"/>
      <c r="E15" s="266"/>
      <c r="F15" s="266"/>
      <c r="G15" s="266"/>
      <c r="H15" s="266"/>
      <c r="I15" s="266"/>
      <c r="J15" s="266"/>
      <c r="K15" s="266"/>
      <c r="L15" s="266"/>
      <c r="M15" s="266"/>
      <c r="N15" s="266"/>
      <c r="O15" s="266"/>
      <c r="P15" s="266"/>
      <c r="Q15" s="266"/>
      <c r="R15" s="267"/>
    </row>
    <row r="16" spans="1:19" ht="48.75" customHeight="1" thickBot="1" x14ac:dyDescent="0.3">
      <c r="A16" s="256" t="s">
        <v>404</v>
      </c>
      <c r="B16" s="285"/>
      <c r="C16" s="285"/>
      <c r="D16" s="285"/>
      <c r="E16" s="285"/>
      <c r="F16" s="285"/>
      <c r="G16" s="285"/>
      <c r="H16" s="285"/>
      <c r="I16" s="285"/>
      <c r="J16" s="285"/>
      <c r="K16" s="285"/>
      <c r="L16" s="285"/>
      <c r="M16" s="285"/>
      <c r="N16" s="285"/>
      <c r="O16" s="285"/>
      <c r="P16" s="285"/>
      <c r="Q16" s="285"/>
      <c r="R16" s="286"/>
    </row>
    <row r="17" spans="1:19" ht="10.15" customHeight="1" thickBot="1" x14ac:dyDescent="0.3">
      <c r="A17" s="274"/>
      <c r="B17" s="274"/>
      <c r="C17" s="274"/>
      <c r="D17" s="274"/>
      <c r="E17" s="274"/>
      <c r="F17" s="274"/>
      <c r="G17" s="274"/>
      <c r="H17" s="274"/>
      <c r="I17" s="274"/>
      <c r="J17" s="274"/>
      <c r="K17" s="274"/>
      <c r="L17" s="274"/>
      <c r="M17" s="274"/>
      <c r="N17" s="274"/>
      <c r="O17" s="274"/>
      <c r="P17" s="274"/>
      <c r="Q17" s="274"/>
      <c r="R17" s="274"/>
    </row>
    <row r="18" spans="1:19" ht="15" customHeight="1" x14ac:dyDescent="0.25">
      <c r="A18" s="259"/>
      <c r="B18" s="260"/>
      <c r="C18" s="260"/>
      <c r="D18" s="260"/>
      <c r="E18" s="260"/>
      <c r="F18" s="260"/>
      <c r="G18" s="260"/>
      <c r="H18" s="260"/>
      <c r="I18" s="260"/>
      <c r="J18" s="260"/>
      <c r="K18" s="260"/>
      <c r="L18" s="260"/>
      <c r="M18" s="260"/>
      <c r="N18" s="260"/>
      <c r="O18" s="260"/>
      <c r="P18" s="260"/>
      <c r="Q18" s="260"/>
      <c r="R18" s="261"/>
      <c r="S18" s="175"/>
    </row>
    <row r="19" spans="1:19" ht="30" customHeight="1" x14ac:dyDescent="0.25">
      <c r="A19" s="262" t="s">
        <v>106</v>
      </c>
      <c r="B19" s="263"/>
      <c r="C19" s="263"/>
      <c r="D19" s="263"/>
      <c r="E19" s="263"/>
      <c r="F19" s="263"/>
      <c r="G19" s="263"/>
      <c r="H19" s="263"/>
      <c r="I19" s="263"/>
      <c r="J19" s="263"/>
      <c r="K19" s="263"/>
      <c r="L19" s="263"/>
      <c r="M19" s="263"/>
      <c r="N19" s="263"/>
      <c r="O19" s="263"/>
      <c r="P19" s="263"/>
      <c r="Q19" s="263"/>
      <c r="R19" s="264"/>
    </row>
    <row r="20" spans="1:19" ht="15" customHeight="1" x14ac:dyDescent="0.25">
      <c r="A20" s="265" t="s">
        <v>561</v>
      </c>
      <c r="B20" s="266"/>
      <c r="C20" s="266"/>
      <c r="D20" s="266"/>
      <c r="E20" s="266"/>
      <c r="F20" s="266"/>
      <c r="G20" s="266"/>
      <c r="H20" s="266"/>
      <c r="I20" s="266"/>
      <c r="J20" s="266"/>
      <c r="K20" s="266"/>
      <c r="L20" s="266"/>
      <c r="M20" s="266"/>
      <c r="N20" s="266"/>
      <c r="O20" s="266"/>
      <c r="P20" s="266"/>
      <c r="Q20" s="266"/>
      <c r="R20" s="267"/>
    </row>
    <row r="21" spans="1:19" ht="40.15" customHeight="1" x14ac:dyDescent="0.25">
      <c r="A21" s="468" t="s">
        <v>565</v>
      </c>
      <c r="B21" s="276"/>
      <c r="C21" s="276"/>
      <c r="D21" s="276"/>
      <c r="E21" s="277"/>
      <c r="F21" s="469" t="s">
        <v>566</v>
      </c>
      <c r="G21" s="279"/>
      <c r="H21" s="279"/>
      <c r="I21" s="279"/>
      <c r="J21" s="279"/>
      <c r="K21" s="281"/>
      <c r="L21" s="469" t="s">
        <v>567</v>
      </c>
      <c r="M21" s="279"/>
      <c r="N21" s="279"/>
      <c r="O21" s="279"/>
      <c r="P21" s="279"/>
      <c r="Q21" s="279"/>
      <c r="R21" s="280"/>
    </row>
    <row r="22" spans="1:19" ht="168.75" customHeight="1" thickBot="1" x14ac:dyDescent="0.3">
      <c r="A22" s="271" t="s">
        <v>429</v>
      </c>
      <c r="B22" s="272"/>
      <c r="C22" s="272"/>
      <c r="D22" s="272"/>
      <c r="E22" s="272"/>
      <c r="F22" s="272" t="s">
        <v>430</v>
      </c>
      <c r="G22" s="272"/>
      <c r="H22" s="272"/>
      <c r="I22" s="272"/>
      <c r="J22" s="272"/>
      <c r="K22" s="272"/>
      <c r="L22" s="272" t="s">
        <v>431</v>
      </c>
      <c r="M22" s="272"/>
      <c r="N22" s="272"/>
      <c r="O22" s="272"/>
      <c r="P22" s="272"/>
      <c r="Q22" s="272"/>
      <c r="R22" s="273"/>
    </row>
    <row r="23" spans="1:19" ht="10.15" customHeight="1" thickBot="1" x14ac:dyDescent="0.3">
      <c r="A23" s="274"/>
      <c r="B23" s="274"/>
      <c r="C23" s="274"/>
      <c r="D23" s="274"/>
      <c r="E23" s="274"/>
      <c r="F23" s="274"/>
      <c r="G23" s="274"/>
      <c r="H23" s="274"/>
      <c r="I23" s="274"/>
      <c r="J23" s="274"/>
      <c r="K23" s="274"/>
      <c r="L23" s="274"/>
      <c r="M23" s="274"/>
      <c r="N23" s="274"/>
      <c r="O23" s="274"/>
      <c r="P23" s="274"/>
      <c r="Q23" s="274"/>
      <c r="R23" s="274"/>
    </row>
    <row r="24" spans="1:19" ht="15" customHeight="1" x14ac:dyDescent="0.25">
      <c r="A24" s="40"/>
      <c r="B24" s="41"/>
      <c r="C24" s="41"/>
      <c r="D24" s="41"/>
      <c r="E24" s="41"/>
      <c r="F24" s="41"/>
      <c r="G24" s="41"/>
      <c r="H24" s="41"/>
      <c r="I24" s="41"/>
      <c r="J24" s="41"/>
      <c r="K24" s="41"/>
      <c r="L24" s="41"/>
      <c r="M24" s="41"/>
      <c r="N24" s="41"/>
      <c r="O24" s="41"/>
      <c r="P24" s="41"/>
      <c r="Q24" s="41"/>
      <c r="R24" s="42"/>
    </row>
    <row r="25" spans="1:19" ht="19.899999999999999" customHeight="1" x14ac:dyDescent="0.25">
      <c r="A25" s="227" t="s">
        <v>107</v>
      </c>
      <c r="B25" s="228"/>
      <c r="C25" s="228"/>
      <c r="D25" s="228"/>
      <c r="E25" s="228"/>
      <c r="F25" s="228"/>
      <c r="G25" s="228"/>
      <c r="H25" s="228"/>
      <c r="I25" s="228"/>
      <c r="J25" s="228"/>
      <c r="K25" s="228"/>
      <c r="L25" s="228"/>
      <c r="M25" s="228"/>
      <c r="N25" s="228"/>
      <c r="O25" s="228"/>
      <c r="P25" s="228"/>
      <c r="Q25" s="228"/>
      <c r="R25" s="229"/>
    </row>
    <row r="26" spans="1:19" ht="25.15" customHeight="1" x14ac:dyDescent="0.25">
      <c r="A26" s="29" t="s">
        <v>108</v>
      </c>
      <c r="B26" s="230" t="str">
        <f>Z1_ZP!B16</f>
        <v>Moduł Z1/2</v>
      </c>
      <c r="C26" s="231"/>
      <c r="D26" s="37" t="str">
        <f>Z1_ZP!B17</f>
        <v>Kurs 2.1.</v>
      </c>
      <c r="E26" s="178" t="str">
        <f>Z1_ZP!B16</f>
        <v>Moduł Z1/2</v>
      </c>
      <c r="F26" s="235" t="str">
        <f>Z1_ZP!B18</f>
        <v>Kurs 2.2.</v>
      </c>
      <c r="G26" s="236"/>
      <c r="H26" s="240" t="str">
        <f>Z1_ZP!B16</f>
        <v>Moduł Z1/2</v>
      </c>
      <c r="I26" s="241"/>
      <c r="J26" s="38" t="str">
        <f>Z1_ZP!B19</f>
        <v>Kurs 2.3.</v>
      </c>
      <c r="K26" s="245" t="str">
        <f>Z1_ZP!B16</f>
        <v>Moduł Z1/2</v>
      </c>
      <c r="L26" s="246"/>
      <c r="M26" s="245" t="str">
        <f>Z1_ZP!B20</f>
        <v>Kurs 2.4.</v>
      </c>
      <c r="N26" s="246"/>
      <c r="O26" s="247"/>
      <c r="P26" s="248"/>
      <c r="Q26" s="247"/>
      <c r="R26" s="249"/>
    </row>
    <row r="27" spans="1:19" s="179" customFormat="1" ht="59.25" customHeight="1" x14ac:dyDescent="0.25">
      <c r="A27" s="29" t="s">
        <v>109</v>
      </c>
      <c r="B27" s="232" t="str">
        <f>Z1_ZP!C17</f>
        <v>Zarządzanie i zachowania organizacji</v>
      </c>
      <c r="C27" s="233"/>
      <c r="D27" s="234"/>
      <c r="E27" s="237" t="str">
        <f>Z1_ZP!C18</f>
        <v>Zarządzanie zasobami ludzkimi</v>
      </c>
      <c r="F27" s="238"/>
      <c r="G27" s="239"/>
      <c r="H27" s="242" t="str">
        <f>Z1_ZP!C19</f>
        <v>Zarządzanie procesowe i logistyka w organizacji</v>
      </c>
      <c r="I27" s="243"/>
      <c r="J27" s="244"/>
      <c r="K27" s="250" t="str">
        <f>Z1_ZP!C20</f>
        <v>Zarządzanie jakością</v>
      </c>
      <c r="L27" s="251"/>
      <c r="M27" s="251"/>
      <c r="N27" s="252"/>
      <c r="O27" s="253"/>
      <c r="P27" s="254"/>
      <c r="Q27" s="254"/>
      <c r="R27" s="255"/>
    </row>
    <row r="28" spans="1:19" s="179" customFormat="1" ht="30" customHeight="1" thickBot="1" x14ac:dyDescent="0.3">
      <c r="A28" s="43" t="s">
        <v>110</v>
      </c>
      <c r="B28" s="212">
        <f>Z1_ZP!D17</f>
        <v>4</v>
      </c>
      <c r="C28" s="213"/>
      <c r="D28" s="214"/>
      <c r="E28" s="215">
        <f>Z1_ZP!D18</f>
        <v>3</v>
      </c>
      <c r="F28" s="216"/>
      <c r="G28" s="217"/>
      <c r="H28" s="218">
        <f>Z1_ZP!D19</f>
        <v>3</v>
      </c>
      <c r="I28" s="219"/>
      <c r="J28" s="220"/>
      <c r="K28" s="221">
        <f>Z1_ZP!D20</f>
        <v>2</v>
      </c>
      <c r="L28" s="222"/>
      <c r="M28" s="222"/>
      <c r="N28" s="223"/>
      <c r="O28" s="224"/>
      <c r="P28" s="225"/>
      <c r="Q28" s="225"/>
      <c r="R28" s="226"/>
    </row>
    <row r="29" spans="1:19" s="179" customFormat="1" ht="30" hidden="1" customHeight="1" thickBot="1" x14ac:dyDescent="0.3">
      <c r="A29" s="140"/>
      <c r="B29" s="141"/>
      <c r="C29" s="142" t="s">
        <v>569</v>
      </c>
      <c r="D29" s="143"/>
      <c r="E29" s="144"/>
      <c r="F29" s="145" t="s">
        <v>569</v>
      </c>
      <c r="G29" s="146"/>
      <c r="H29" s="147"/>
      <c r="I29" s="148" t="s">
        <v>569</v>
      </c>
      <c r="J29" s="149"/>
      <c r="K29" s="150"/>
      <c r="L29" s="151" t="s">
        <v>569</v>
      </c>
      <c r="M29" s="152"/>
      <c r="N29" s="153"/>
      <c r="O29" s="154"/>
      <c r="P29" s="158"/>
      <c r="Q29" s="156"/>
      <c r="R29" s="157"/>
    </row>
    <row r="30" spans="1:19" s="179" customFormat="1" x14ac:dyDescent="0.25"/>
    <row r="31" spans="1:19" s="179" customFormat="1" x14ac:dyDescent="0.25"/>
    <row r="32" spans="1:19" s="179" customFormat="1" x14ac:dyDescent="0.25"/>
    <row r="33" s="179" customFormat="1" x14ac:dyDescent="0.25"/>
    <row r="34" s="179" customFormat="1" x14ac:dyDescent="0.25"/>
    <row r="35" s="179" customFormat="1" x14ac:dyDescent="0.25"/>
    <row r="36" s="179" customFormat="1" x14ac:dyDescent="0.25"/>
    <row r="37" s="179" customFormat="1" x14ac:dyDescent="0.25"/>
    <row r="38" s="179" customFormat="1" x14ac:dyDescent="0.25"/>
    <row r="39" s="179" customFormat="1" x14ac:dyDescent="0.25"/>
    <row r="40" s="179" customFormat="1" x14ac:dyDescent="0.25"/>
    <row r="41" s="179" customFormat="1" x14ac:dyDescent="0.25"/>
    <row r="42" s="179" customFormat="1" x14ac:dyDescent="0.25"/>
    <row r="43" s="179" customFormat="1" x14ac:dyDescent="0.25"/>
    <row r="44" s="179" customFormat="1" x14ac:dyDescent="0.25"/>
    <row r="45" s="179" customFormat="1" x14ac:dyDescent="0.25"/>
    <row r="46" s="179" customFormat="1" x14ac:dyDescent="0.25"/>
    <row r="47" s="179" customFormat="1" x14ac:dyDescent="0.25"/>
    <row r="48" s="179" customFormat="1" x14ac:dyDescent="0.25"/>
    <row r="49" s="179" customFormat="1" x14ac:dyDescent="0.25"/>
    <row r="50" s="179" customFormat="1" x14ac:dyDescent="0.25"/>
    <row r="51" s="179" customFormat="1" x14ac:dyDescent="0.25"/>
    <row r="52" s="179" customFormat="1" x14ac:dyDescent="0.25"/>
    <row r="53" s="179" customFormat="1" x14ac:dyDescent="0.25"/>
    <row r="54" s="179" customFormat="1" x14ac:dyDescent="0.25"/>
    <row r="55" s="179" customFormat="1" x14ac:dyDescent="0.25"/>
    <row r="56" s="179" customFormat="1" x14ac:dyDescent="0.25"/>
    <row r="57" s="179" customFormat="1" x14ac:dyDescent="0.25"/>
    <row r="58" s="179" customFormat="1" x14ac:dyDescent="0.25"/>
    <row r="59" s="179" customFormat="1" x14ac:dyDescent="0.25"/>
    <row r="60" s="179" customFormat="1" x14ac:dyDescent="0.25"/>
    <row r="61" s="179" customFormat="1" x14ac:dyDescent="0.25"/>
    <row r="62" s="179" customFormat="1" x14ac:dyDescent="0.25"/>
    <row r="63" s="179" customFormat="1" x14ac:dyDescent="0.25"/>
    <row r="64" s="179" customFormat="1" x14ac:dyDescent="0.25"/>
    <row r="65" spans="1:18" s="179" customFormat="1" x14ac:dyDescent="0.25"/>
    <row r="66" spans="1:18" s="179" customFormat="1" x14ac:dyDescent="0.25"/>
    <row r="67" spans="1:18" s="179" customFormat="1" x14ac:dyDescent="0.25"/>
    <row r="68" spans="1:18" s="179" customFormat="1" x14ac:dyDescent="0.25"/>
    <row r="69" spans="1:18" s="179" customFormat="1" x14ac:dyDescent="0.25"/>
    <row r="70" spans="1:18" s="179" customFormat="1" x14ac:dyDescent="0.25"/>
    <row r="71" spans="1:18" s="179" customFormat="1" x14ac:dyDescent="0.25"/>
    <row r="72" spans="1:18" s="179" customFormat="1" x14ac:dyDescent="0.25"/>
    <row r="73" spans="1:18" s="179" customFormat="1" x14ac:dyDescent="0.25"/>
    <row r="74" spans="1:18" s="179" customFormat="1" x14ac:dyDescent="0.25"/>
    <row r="75" spans="1:18" s="179" customFormat="1" x14ac:dyDescent="0.25"/>
    <row r="76" spans="1:18" s="179" customFormat="1" x14ac:dyDescent="0.25"/>
    <row r="77" spans="1:18" s="179" customFormat="1" x14ac:dyDescent="0.25"/>
    <row r="78" spans="1:18" x14ac:dyDescent="0.25">
      <c r="A78" s="179"/>
      <c r="B78" s="179"/>
      <c r="C78" s="179"/>
      <c r="D78" s="179"/>
      <c r="E78" s="179"/>
      <c r="F78" s="179"/>
      <c r="G78" s="179"/>
      <c r="H78" s="179"/>
      <c r="I78" s="179"/>
      <c r="J78" s="179"/>
      <c r="K78" s="179"/>
      <c r="L78" s="179"/>
      <c r="M78" s="179"/>
      <c r="N78" s="179"/>
      <c r="O78" s="179"/>
      <c r="P78" s="179"/>
      <c r="Q78" s="179"/>
      <c r="R78" s="179"/>
    </row>
    <row r="79" spans="1:18" x14ac:dyDescent="0.25">
      <c r="A79" s="179"/>
      <c r="B79" s="179"/>
      <c r="C79" s="179"/>
      <c r="D79" s="179"/>
      <c r="E79" s="179"/>
      <c r="F79" s="179"/>
      <c r="G79" s="179"/>
      <c r="H79" s="179"/>
      <c r="I79" s="179"/>
      <c r="J79" s="179"/>
      <c r="K79" s="179"/>
      <c r="L79" s="179"/>
      <c r="M79" s="179"/>
      <c r="N79" s="179"/>
      <c r="O79" s="179"/>
      <c r="P79" s="179"/>
      <c r="Q79" s="179"/>
      <c r="R79" s="179"/>
    </row>
    <row r="80" spans="1:18" x14ac:dyDescent="0.25">
      <c r="A80" s="179"/>
      <c r="B80" s="179"/>
      <c r="C80" s="179"/>
      <c r="D80" s="179"/>
      <c r="E80" s="179"/>
      <c r="F80" s="179"/>
      <c r="G80" s="179"/>
      <c r="H80" s="179"/>
      <c r="I80" s="179"/>
      <c r="J80" s="179"/>
      <c r="K80" s="179"/>
      <c r="L80" s="179"/>
      <c r="M80" s="179"/>
      <c r="N80" s="179"/>
      <c r="O80" s="179"/>
      <c r="P80" s="179"/>
      <c r="Q80" s="179"/>
      <c r="R80" s="179"/>
    </row>
    <row r="81" spans="1:18" x14ac:dyDescent="0.25">
      <c r="A81" s="179"/>
      <c r="B81" s="179"/>
      <c r="C81" s="179"/>
      <c r="D81" s="179"/>
      <c r="E81" s="179"/>
      <c r="F81" s="179"/>
      <c r="G81" s="179"/>
      <c r="H81" s="179"/>
      <c r="I81" s="179"/>
      <c r="J81" s="179"/>
      <c r="K81" s="179"/>
      <c r="L81" s="179"/>
      <c r="M81" s="179"/>
      <c r="N81" s="179"/>
      <c r="O81" s="179"/>
      <c r="P81" s="179"/>
      <c r="Q81" s="179"/>
      <c r="R81" s="179"/>
    </row>
  </sheetData>
  <sheetProtection algorithmName="SHA-512" hashValue="t4EgepX+NakvlHUOFE9axDYgJ5rYfZup94KSzN+Yv4ml7oWp6TWfqUAEIc9UgGJ/BW2MH6klW3pn/Qn61dMJ0g==" saltValue="2J0xTp0P1gv3+4iqU8VDo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784D9079-66E8-428A-9CB7-CF1673793FB6}"/>
    <hyperlink ref="L29" r:id="rId2" xr:uid="{C4E6471B-182D-495A-B7BE-67EC66C6A252}"/>
    <hyperlink ref="C29" r:id="rId3" xr:uid="{F902EBFD-275A-49B5-A0A5-6F8D04C3A2FA}"/>
    <hyperlink ref="I29" r:id="rId4" xr:uid="{D39462D0-F158-489C-8375-C3F6843DF496}"/>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Gothic,Pogrubiony"&amp;12&amp;K05-047KARTA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8.710937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8" customFormat="1" ht="15.75" x14ac:dyDescent="0.25">
      <c r="A1" s="446" t="str">
        <f>Z1_ZP!B2</f>
        <v>2020/2021</v>
      </c>
      <c r="B1" s="446"/>
      <c r="C1" s="27"/>
      <c r="D1" s="27"/>
    </row>
    <row r="2" spans="1:19" ht="10.15" customHeight="1" thickBot="1" x14ac:dyDescent="0.3"/>
    <row r="3" spans="1:19" ht="19.899999999999999" customHeight="1" thickBot="1" x14ac:dyDescent="0.3">
      <c r="A3" s="384" t="str">
        <f>Z1_ZP!B16</f>
        <v>Moduł Z1/2</v>
      </c>
      <c r="B3" s="384"/>
      <c r="C3" s="384"/>
      <c r="D3" s="388" t="str">
        <f>Z1_ZP!C16</f>
        <v>Organizacja i zarządzanie</v>
      </c>
      <c r="E3" s="389"/>
      <c r="F3" s="389"/>
      <c r="G3" s="389"/>
      <c r="H3" s="389"/>
      <c r="I3" s="390"/>
      <c r="J3" s="3"/>
      <c r="K3" s="3"/>
      <c r="L3" s="4"/>
      <c r="M3" s="4"/>
      <c r="N3" s="4"/>
      <c r="O3" s="4"/>
      <c r="P3" s="4"/>
      <c r="Q3" s="4"/>
      <c r="R3" s="4"/>
    </row>
    <row r="4" spans="1:19" ht="18.75" thickBot="1" x14ac:dyDescent="0.3">
      <c r="A4" s="447" t="s">
        <v>108</v>
      </c>
      <c r="B4" s="447"/>
      <c r="C4" s="447"/>
      <c r="D4" s="385" t="str">
        <f>Z1_ZP!B17</f>
        <v>Kurs 2.1.</v>
      </c>
      <c r="E4" s="386"/>
      <c r="F4" s="386"/>
      <c r="G4" s="386"/>
      <c r="H4" s="386"/>
      <c r="I4" s="387"/>
      <c r="J4" s="3"/>
      <c r="K4" s="3"/>
      <c r="L4" s="4"/>
      <c r="M4" s="4"/>
      <c r="N4" s="4"/>
      <c r="O4" s="4"/>
      <c r="P4" s="4"/>
      <c r="Q4" s="4"/>
      <c r="R4" s="4"/>
    </row>
    <row r="5" spans="1:19" ht="23.25" thickBot="1" x14ac:dyDescent="0.3">
      <c r="A5" s="448" t="s">
        <v>109</v>
      </c>
      <c r="B5" s="448"/>
      <c r="C5" s="448"/>
      <c r="D5" s="449" t="str">
        <f>Z1_ZP!C17</f>
        <v>Zarządzanie i zachowania organizacji</v>
      </c>
      <c r="E5" s="449"/>
      <c r="F5" s="449"/>
      <c r="G5" s="449"/>
      <c r="H5" s="449"/>
      <c r="I5" s="449"/>
      <c r="J5" s="449"/>
      <c r="K5" s="449"/>
      <c r="L5" s="450" t="s">
        <v>94</v>
      </c>
      <c r="M5" s="450"/>
      <c r="N5" s="16">
        <f>Z1_ZP!D17</f>
        <v>4</v>
      </c>
      <c r="O5" s="450" t="s">
        <v>95</v>
      </c>
      <c r="P5" s="450"/>
      <c r="Q5" s="459" t="str">
        <f>Z1_ZP!F16</f>
        <v>dr R. Nowak-Lewandowska</v>
      </c>
      <c r="R5" s="459"/>
      <c r="S5" s="459"/>
    </row>
    <row r="6" spans="1:19" ht="10.15" customHeight="1" thickBot="1" x14ac:dyDescent="0.3">
      <c r="A6" s="289"/>
      <c r="B6" s="289"/>
      <c r="C6" s="289"/>
      <c r="D6" s="289"/>
      <c r="E6" s="289"/>
      <c r="F6" s="289"/>
      <c r="G6" s="289"/>
      <c r="H6" s="289"/>
      <c r="I6" s="289"/>
      <c r="J6" s="289"/>
      <c r="K6" s="289"/>
      <c r="L6" s="289"/>
      <c r="M6" s="289"/>
      <c r="N6" s="289"/>
      <c r="O6" s="289"/>
      <c r="P6" s="289"/>
      <c r="Q6" s="289"/>
      <c r="R6" s="289"/>
      <c r="S6" s="289"/>
    </row>
    <row r="7" spans="1:19" s="175" customFormat="1" ht="40.5" customHeight="1" thickBot="1" x14ac:dyDescent="0.3">
      <c r="A7" s="448" t="s">
        <v>96</v>
      </c>
      <c r="B7" s="448"/>
      <c r="C7" s="448"/>
      <c r="D7" s="6" t="str">
        <f>Z1_ZP!B3</f>
        <v>ZARZĄDZANIE</v>
      </c>
      <c r="E7" s="6" t="str">
        <f>Z1_ZP!B4</f>
        <v>I stopnia</v>
      </c>
      <c r="F7" s="138" t="s">
        <v>97</v>
      </c>
      <c r="G7" s="44" t="str">
        <f>'M (2)'!G6</f>
        <v>I</v>
      </c>
      <c r="H7" s="138" t="s">
        <v>99</v>
      </c>
      <c r="I7" s="44">
        <f>'M (2)'!I6</f>
        <v>1</v>
      </c>
      <c r="J7" s="293" t="s">
        <v>287</v>
      </c>
      <c r="K7" s="294"/>
      <c r="L7" s="392" t="s">
        <v>100</v>
      </c>
      <c r="M7" s="393"/>
      <c r="N7" s="7" t="s">
        <v>101</v>
      </c>
      <c r="O7" s="459" t="s">
        <v>102</v>
      </c>
      <c r="P7" s="459"/>
      <c r="Q7" s="460" t="s">
        <v>103</v>
      </c>
      <c r="R7" s="460"/>
      <c r="S7" s="17">
        <f>Z1_ZP!G17</f>
        <v>30</v>
      </c>
    </row>
    <row r="8" spans="1:19" ht="10.15" customHeight="1" thickBot="1" x14ac:dyDescent="0.3">
      <c r="A8" s="391"/>
      <c r="B8" s="391"/>
      <c r="C8" s="391"/>
      <c r="D8" s="391"/>
      <c r="E8" s="391"/>
      <c r="F8" s="391"/>
      <c r="G8" s="391"/>
      <c r="H8" s="391"/>
      <c r="I8" s="391"/>
      <c r="J8" s="391"/>
      <c r="K8" s="391"/>
      <c r="L8" s="391"/>
      <c r="M8" s="391"/>
      <c r="N8" s="391"/>
      <c r="O8" s="391"/>
      <c r="P8" s="391"/>
      <c r="Q8" s="391"/>
      <c r="R8" s="391"/>
      <c r="S8" s="391"/>
    </row>
    <row r="9" spans="1:19" ht="15" customHeight="1" x14ac:dyDescent="0.25">
      <c r="A9" s="23"/>
      <c r="B9" s="24"/>
      <c r="C9" s="24"/>
      <c r="D9" s="24"/>
      <c r="E9" s="24"/>
      <c r="F9" s="24"/>
      <c r="G9" s="24"/>
      <c r="H9" s="24"/>
      <c r="I9" s="24"/>
      <c r="J9" s="24"/>
      <c r="K9" s="24"/>
      <c r="L9" s="24"/>
      <c r="M9" s="24"/>
      <c r="N9" s="24"/>
      <c r="O9" s="24"/>
      <c r="P9" s="24"/>
      <c r="Q9" s="24"/>
      <c r="R9" s="24"/>
      <c r="S9" s="25"/>
    </row>
    <row r="10" spans="1:19" ht="19.899999999999999" customHeight="1" x14ac:dyDescent="0.25">
      <c r="A10" s="262" t="s">
        <v>106</v>
      </c>
      <c r="B10" s="263"/>
      <c r="C10" s="263"/>
      <c r="D10" s="263"/>
      <c r="E10" s="263"/>
      <c r="F10" s="263"/>
      <c r="G10" s="263"/>
      <c r="H10" s="263"/>
      <c r="I10" s="263"/>
      <c r="J10" s="263"/>
      <c r="K10" s="263"/>
      <c r="L10" s="263"/>
      <c r="M10" s="263"/>
      <c r="N10" s="263"/>
      <c r="O10" s="263"/>
      <c r="P10" s="263"/>
      <c r="Q10" s="263"/>
      <c r="R10" s="263"/>
      <c r="S10" s="264"/>
    </row>
    <row r="11" spans="1:19" s="183" customFormat="1" ht="20.100000000000001" customHeight="1" x14ac:dyDescent="0.25">
      <c r="A11" s="457" t="s">
        <v>111</v>
      </c>
      <c r="B11" s="408" t="s">
        <v>112</v>
      </c>
      <c r="C11" s="409"/>
      <c r="D11" s="409"/>
      <c r="E11" s="409"/>
      <c r="F11" s="409"/>
      <c r="G11" s="409"/>
      <c r="H11" s="409"/>
      <c r="I11" s="409"/>
      <c r="J11" s="409"/>
      <c r="K11" s="409"/>
      <c r="L11" s="409"/>
      <c r="M11" s="410"/>
      <c r="N11" s="402" t="s">
        <v>113</v>
      </c>
      <c r="O11" s="403"/>
      <c r="P11" s="403"/>
      <c r="Q11" s="403"/>
      <c r="R11" s="403"/>
      <c r="S11" s="404"/>
    </row>
    <row r="12" spans="1:19" s="183" customFormat="1" ht="20.100000000000001" customHeight="1" x14ac:dyDescent="0.25">
      <c r="A12" s="457"/>
      <c r="B12" s="411"/>
      <c r="C12" s="412"/>
      <c r="D12" s="412"/>
      <c r="E12" s="412"/>
      <c r="F12" s="412"/>
      <c r="G12" s="412"/>
      <c r="H12" s="412"/>
      <c r="I12" s="412"/>
      <c r="J12" s="412"/>
      <c r="K12" s="412"/>
      <c r="L12" s="412"/>
      <c r="M12" s="413"/>
      <c r="N12" s="405"/>
      <c r="O12" s="406"/>
      <c r="P12" s="406"/>
      <c r="Q12" s="406"/>
      <c r="R12" s="406"/>
      <c r="S12" s="407"/>
    </row>
    <row r="13" spans="1:19" s="183" customFormat="1" ht="20.100000000000001" customHeight="1" thickBot="1" x14ac:dyDescent="0.3">
      <c r="A13" s="458"/>
      <c r="B13" s="414" t="s">
        <v>570</v>
      </c>
      <c r="C13" s="415"/>
      <c r="D13" s="415"/>
      <c r="E13" s="415"/>
      <c r="F13" s="415"/>
      <c r="G13" s="415"/>
      <c r="H13" s="415"/>
      <c r="I13" s="415"/>
      <c r="J13" s="415"/>
      <c r="K13" s="415"/>
      <c r="L13" s="415"/>
      <c r="M13" s="416"/>
      <c r="N13" s="129"/>
      <c r="O13" s="180" t="s">
        <v>571</v>
      </c>
      <c r="P13" s="130"/>
      <c r="Q13" s="130"/>
      <c r="R13" s="130"/>
      <c r="S13" s="131"/>
    </row>
    <row r="14" spans="1:19" ht="15" customHeight="1" x14ac:dyDescent="0.25">
      <c r="A14" s="452" t="s">
        <v>114</v>
      </c>
      <c r="B14" s="397" t="s">
        <v>432</v>
      </c>
      <c r="C14" s="398"/>
      <c r="D14" s="398"/>
      <c r="E14" s="398"/>
      <c r="F14" s="398"/>
      <c r="G14" s="398"/>
      <c r="H14" s="398"/>
      <c r="I14" s="398"/>
      <c r="J14" s="398"/>
      <c r="K14" s="398"/>
      <c r="L14" s="398"/>
      <c r="M14" s="399"/>
      <c r="N14" s="362" t="s">
        <v>249</v>
      </c>
      <c r="O14" s="363"/>
      <c r="P14" s="363"/>
      <c r="Q14" s="363"/>
      <c r="R14" s="363"/>
      <c r="S14" s="364"/>
    </row>
    <row r="15" spans="1:19" ht="15" customHeight="1" x14ac:dyDescent="0.25">
      <c r="A15" s="343"/>
      <c r="B15" s="322"/>
      <c r="C15" s="323"/>
      <c r="D15" s="323"/>
      <c r="E15" s="323"/>
      <c r="F15" s="323"/>
      <c r="G15" s="323"/>
      <c r="H15" s="323"/>
      <c r="I15" s="323"/>
      <c r="J15" s="323"/>
      <c r="K15" s="323"/>
      <c r="L15" s="323"/>
      <c r="M15" s="324"/>
      <c r="N15" s="356" t="s">
        <v>252</v>
      </c>
      <c r="O15" s="357"/>
      <c r="P15" s="357"/>
      <c r="Q15" s="357"/>
      <c r="R15" s="357"/>
      <c r="S15" s="358"/>
    </row>
    <row r="16" spans="1:19" ht="15" customHeight="1" x14ac:dyDescent="0.25">
      <c r="A16" s="343"/>
      <c r="B16" s="322"/>
      <c r="C16" s="323"/>
      <c r="D16" s="323"/>
      <c r="E16" s="323"/>
      <c r="F16" s="323"/>
      <c r="G16" s="323"/>
      <c r="H16" s="323"/>
      <c r="I16" s="323"/>
      <c r="J16" s="323"/>
      <c r="K16" s="323"/>
      <c r="L16" s="323"/>
      <c r="M16" s="324"/>
      <c r="N16" s="356"/>
      <c r="O16" s="357"/>
      <c r="P16" s="357"/>
      <c r="Q16" s="357"/>
      <c r="R16" s="357"/>
      <c r="S16" s="358"/>
    </row>
    <row r="17" spans="1:19" ht="15" customHeight="1" x14ac:dyDescent="0.25">
      <c r="A17" s="343"/>
      <c r="B17" s="322"/>
      <c r="C17" s="323"/>
      <c r="D17" s="323"/>
      <c r="E17" s="323"/>
      <c r="F17" s="323"/>
      <c r="G17" s="323"/>
      <c r="H17" s="323"/>
      <c r="I17" s="323"/>
      <c r="J17" s="323"/>
      <c r="K17" s="323"/>
      <c r="L17" s="323"/>
      <c r="M17" s="324"/>
      <c r="N17" s="356"/>
      <c r="O17" s="357"/>
      <c r="P17" s="357"/>
      <c r="Q17" s="357"/>
      <c r="R17" s="357"/>
      <c r="S17" s="358"/>
    </row>
    <row r="18" spans="1:19" ht="15" customHeight="1" x14ac:dyDescent="0.25">
      <c r="A18" s="343"/>
      <c r="B18" s="394"/>
      <c r="C18" s="395"/>
      <c r="D18" s="395"/>
      <c r="E18" s="395"/>
      <c r="F18" s="395"/>
      <c r="G18" s="395"/>
      <c r="H18" s="395"/>
      <c r="I18" s="395"/>
      <c r="J18" s="395"/>
      <c r="K18" s="395"/>
      <c r="L18" s="395"/>
      <c r="M18" s="396"/>
      <c r="N18" s="365"/>
      <c r="O18" s="366"/>
      <c r="P18" s="366"/>
      <c r="Q18" s="366"/>
      <c r="R18" s="366"/>
      <c r="S18" s="367"/>
    </row>
    <row r="19" spans="1:19" ht="15" customHeight="1" x14ac:dyDescent="0.25">
      <c r="A19" s="343"/>
      <c r="B19" s="319" t="s">
        <v>433</v>
      </c>
      <c r="C19" s="320"/>
      <c r="D19" s="320"/>
      <c r="E19" s="320"/>
      <c r="F19" s="320"/>
      <c r="G19" s="320"/>
      <c r="H19" s="320"/>
      <c r="I19" s="320"/>
      <c r="J19" s="320"/>
      <c r="K19" s="320"/>
      <c r="L19" s="320"/>
      <c r="M19" s="321"/>
      <c r="N19" s="353" t="s">
        <v>250</v>
      </c>
      <c r="O19" s="354"/>
      <c r="P19" s="354"/>
      <c r="Q19" s="354"/>
      <c r="R19" s="354"/>
      <c r="S19" s="355"/>
    </row>
    <row r="20" spans="1:19" ht="15" customHeight="1" x14ac:dyDescent="0.25">
      <c r="A20" s="343"/>
      <c r="B20" s="322"/>
      <c r="C20" s="323"/>
      <c r="D20" s="323"/>
      <c r="E20" s="323"/>
      <c r="F20" s="323"/>
      <c r="G20" s="323"/>
      <c r="H20" s="323"/>
      <c r="I20" s="323"/>
      <c r="J20" s="323"/>
      <c r="K20" s="323"/>
      <c r="L20" s="323"/>
      <c r="M20" s="324"/>
      <c r="N20" s="356" t="s">
        <v>251</v>
      </c>
      <c r="O20" s="357"/>
      <c r="P20" s="357"/>
      <c r="Q20" s="357"/>
      <c r="R20" s="357"/>
      <c r="S20" s="358"/>
    </row>
    <row r="21" spans="1:19" ht="15" customHeight="1" x14ac:dyDescent="0.25">
      <c r="A21" s="343"/>
      <c r="B21" s="322"/>
      <c r="C21" s="323"/>
      <c r="D21" s="323"/>
      <c r="E21" s="323"/>
      <c r="F21" s="323"/>
      <c r="G21" s="323"/>
      <c r="H21" s="323"/>
      <c r="I21" s="323"/>
      <c r="J21" s="323"/>
      <c r="K21" s="323"/>
      <c r="L21" s="323"/>
      <c r="M21" s="324"/>
      <c r="N21" s="356"/>
      <c r="O21" s="357"/>
      <c r="P21" s="357"/>
      <c r="Q21" s="357"/>
      <c r="R21" s="357"/>
      <c r="S21" s="358"/>
    </row>
    <row r="22" spans="1:19" ht="15" customHeight="1" x14ac:dyDescent="0.25">
      <c r="A22" s="343"/>
      <c r="B22" s="322"/>
      <c r="C22" s="323"/>
      <c r="D22" s="323"/>
      <c r="E22" s="323"/>
      <c r="F22" s="323"/>
      <c r="G22" s="323"/>
      <c r="H22" s="323"/>
      <c r="I22" s="323"/>
      <c r="J22" s="323"/>
      <c r="K22" s="323"/>
      <c r="L22" s="323"/>
      <c r="M22" s="324"/>
      <c r="N22" s="356"/>
      <c r="O22" s="357"/>
      <c r="P22" s="357"/>
      <c r="Q22" s="357"/>
      <c r="R22" s="357"/>
      <c r="S22" s="358"/>
    </row>
    <row r="23" spans="1:19" ht="15" customHeight="1" thickBot="1" x14ac:dyDescent="0.3">
      <c r="A23" s="343"/>
      <c r="B23" s="394"/>
      <c r="C23" s="395"/>
      <c r="D23" s="395"/>
      <c r="E23" s="395"/>
      <c r="F23" s="395"/>
      <c r="G23" s="395"/>
      <c r="H23" s="395"/>
      <c r="I23" s="395"/>
      <c r="J23" s="395"/>
      <c r="K23" s="395"/>
      <c r="L23" s="395"/>
      <c r="M23" s="396"/>
      <c r="N23" s="365"/>
      <c r="O23" s="366"/>
      <c r="P23" s="366"/>
      <c r="Q23" s="366"/>
      <c r="R23" s="366"/>
      <c r="S23" s="367"/>
    </row>
    <row r="24" spans="1:19" ht="15" hidden="1" customHeight="1" x14ac:dyDescent="0.25">
      <c r="A24" s="343"/>
      <c r="B24" s="319"/>
      <c r="C24" s="320"/>
      <c r="D24" s="320"/>
      <c r="E24" s="320"/>
      <c r="F24" s="320"/>
      <c r="G24" s="320"/>
      <c r="H24" s="320"/>
      <c r="I24" s="320"/>
      <c r="J24" s="320"/>
      <c r="K24" s="320"/>
      <c r="L24" s="320"/>
      <c r="M24" s="321"/>
      <c r="N24" s="353"/>
      <c r="O24" s="354"/>
      <c r="P24" s="354"/>
      <c r="Q24" s="354"/>
      <c r="R24" s="354"/>
      <c r="S24" s="355"/>
    </row>
    <row r="25" spans="1:19" ht="15" hidden="1" customHeight="1" x14ac:dyDescent="0.25">
      <c r="A25" s="343"/>
      <c r="B25" s="322"/>
      <c r="C25" s="323"/>
      <c r="D25" s="323"/>
      <c r="E25" s="323"/>
      <c r="F25" s="323"/>
      <c r="G25" s="323"/>
      <c r="H25" s="323"/>
      <c r="I25" s="323"/>
      <c r="J25" s="323"/>
      <c r="K25" s="323"/>
      <c r="L25" s="323"/>
      <c r="M25" s="324"/>
      <c r="N25" s="356"/>
      <c r="O25" s="357"/>
      <c r="P25" s="357"/>
      <c r="Q25" s="357"/>
      <c r="R25" s="357"/>
      <c r="S25" s="358"/>
    </row>
    <row r="26" spans="1:19" ht="15" hidden="1" customHeight="1" x14ac:dyDescent="0.25">
      <c r="A26" s="343"/>
      <c r="B26" s="322"/>
      <c r="C26" s="323"/>
      <c r="D26" s="323"/>
      <c r="E26" s="323"/>
      <c r="F26" s="323"/>
      <c r="G26" s="323"/>
      <c r="H26" s="323"/>
      <c r="I26" s="323"/>
      <c r="J26" s="323"/>
      <c r="K26" s="323"/>
      <c r="L26" s="323"/>
      <c r="M26" s="324"/>
      <c r="N26" s="356"/>
      <c r="O26" s="357"/>
      <c r="P26" s="357"/>
      <c r="Q26" s="357"/>
      <c r="R26" s="357"/>
      <c r="S26" s="358"/>
    </row>
    <row r="27" spans="1:19" ht="15" hidden="1" customHeight="1" x14ac:dyDescent="0.25">
      <c r="A27" s="343"/>
      <c r="B27" s="322"/>
      <c r="C27" s="323"/>
      <c r="D27" s="323"/>
      <c r="E27" s="323"/>
      <c r="F27" s="323"/>
      <c r="G27" s="323"/>
      <c r="H27" s="323"/>
      <c r="I27" s="323"/>
      <c r="J27" s="323"/>
      <c r="K27" s="323"/>
      <c r="L27" s="323"/>
      <c r="M27" s="324"/>
      <c r="N27" s="356"/>
      <c r="O27" s="357"/>
      <c r="P27" s="357"/>
      <c r="Q27" s="357"/>
      <c r="R27" s="357"/>
      <c r="S27" s="358"/>
    </row>
    <row r="28" spans="1:19" ht="15" hidden="1" customHeight="1" x14ac:dyDescent="0.25">
      <c r="A28" s="343"/>
      <c r="B28" s="394"/>
      <c r="C28" s="395"/>
      <c r="D28" s="395"/>
      <c r="E28" s="395"/>
      <c r="F28" s="395"/>
      <c r="G28" s="395"/>
      <c r="H28" s="395"/>
      <c r="I28" s="395"/>
      <c r="J28" s="395"/>
      <c r="K28" s="395"/>
      <c r="L28" s="395"/>
      <c r="M28" s="396"/>
      <c r="N28" s="365"/>
      <c r="O28" s="366"/>
      <c r="P28" s="366"/>
      <c r="Q28" s="366"/>
      <c r="R28" s="366"/>
      <c r="S28" s="367"/>
    </row>
    <row r="29" spans="1:19" ht="15" hidden="1" customHeight="1" x14ac:dyDescent="0.25">
      <c r="A29" s="343"/>
      <c r="B29" s="319"/>
      <c r="C29" s="320"/>
      <c r="D29" s="320"/>
      <c r="E29" s="320"/>
      <c r="F29" s="320"/>
      <c r="G29" s="320"/>
      <c r="H29" s="320"/>
      <c r="I29" s="320"/>
      <c r="J29" s="320"/>
      <c r="K29" s="320"/>
      <c r="L29" s="320"/>
      <c r="M29" s="321"/>
      <c r="N29" s="353"/>
      <c r="O29" s="354"/>
      <c r="P29" s="354"/>
      <c r="Q29" s="354"/>
      <c r="R29" s="354"/>
      <c r="S29" s="355"/>
    </row>
    <row r="30" spans="1:19" ht="15" hidden="1" customHeight="1" x14ac:dyDescent="0.25">
      <c r="A30" s="343"/>
      <c r="B30" s="322"/>
      <c r="C30" s="323"/>
      <c r="D30" s="323"/>
      <c r="E30" s="323"/>
      <c r="F30" s="323"/>
      <c r="G30" s="323"/>
      <c r="H30" s="323"/>
      <c r="I30" s="323"/>
      <c r="J30" s="323"/>
      <c r="K30" s="323"/>
      <c r="L30" s="323"/>
      <c r="M30" s="324"/>
      <c r="N30" s="356"/>
      <c r="O30" s="357"/>
      <c r="P30" s="357"/>
      <c r="Q30" s="357"/>
      <c r="R30" s="357"/>
      <c r="S30" s="358"/>
    </row>
    <row r="31" spans="1:19" ht="15" hidden="1" customHeight="1" x14ac:dyDescent="0.25">
      <c r="A31" s="343"/>
      <c r="B31" s="322"/>
      <c r="C31" s="323"/>
      <c r="D31" s="323"/>
      <c r="E31" s="323"/>
      <c r="F31" s="323"/>
      <c r="G31" s="323"/>
      <c r="H31" s="323"/>
      <c r="I31" s="323"/>
      <c r="J31" s="323"/>
      <c r="K31" s="323"/>
      <c r="L31" s="323"/>
      <c r="M31" s="324"/>
      <c r="N31" s="356"/>
      <c r="O31" s="357"/>
      <c r="P31" s="357"/>
      <c r="Q31" s="357"/>
      <c r="R31" s="357"/>
      <c r="S31" s="358"/>
    </row>
    <row r="32" spans="1:19" ht="15" hidden="1" customHeight="1" x14ac:dyDescent="0.25">
      <c r="A32" s="343"/>
      <c r="B32" s="322"/>
      <c r="C32" s="323"/>
      <c r="D32" s="323"/>
      <c r="E32" s="323"/>
      <c r="F32" s="323"/>
      <c r="G32" s="323"/>
      <c r="H32" s="323"/>
      <c r="I32" s="323"/>
      <c r="J32" s="323"/>
      <c r="K32" s="323"/>
      <c r="L32" s="323"/>
      <c r="M32" s="324"/>
      <c r="N32" s="356"/>
      <c r="O32" s="357"/>
      <c r="P32" s="357"/>
      <c r="Q32" s="357"/>
      <c r="R32" s="357"/>
      <c r="S32" s="358"/>
    </row>
    <row r="33" spans="1:19" ht="15" hidden="1" customHeight="1" thickBot="1" x14ac:dyDescent="0.3">
      <c r="A33" s="453"/>
      <c r="B33" s="325"/>
      <c r="C33" s="326"/>
      <c r="D33" s="326"/>
      <c r="E33" s="326"/>
      <c r="F33" s="326"/>
      <c r="G33" s="326"/>
      <c r="H33" s="326"/>
      <c r="I33" s="326"/>
      <c r="J33" s="326"/>
      <c r="K33" s="326"/>
      <c r="L33" s="326"/>
      <c r="M33" s="327"/>
      <c r="N33" s="371"/>
      <c r="O33" s="372"/>
      <c r="P33" s="372"/>
      <c r="Q33" s="372"/>
      <c r="R33" s="372"/>
      <c r="S33" s="373"/>
    </row>
    <row r="34" spans="1:19" ht="15" customHeight="1" x14ac:dyDescent="0.25">
      <c r="A34" s="454" t="s">
        <v>115</v>
      </c>
      <c r="B34" s="397" t="s">
        <v>434</v>
      </c>
      <c r="C34" s="398"/>
      <c r="D34" s="398"/>
      <c r="E34" s="398"/>
      <c r="F34" s="398"/>
      <c r="G34" s="398"/>
      <c r="H34" s="398"/>
      <c r="I34" s="398"/>
      <c r="J34" s="398"/>
      <c r="K34" s="398"/>
      <c r="L34" s="398"/>
      <c r="M34" s="399"/>
      <c r="N34" s="362" t="s">
        <v>266</v>
      </c>
      <c r="O34" s="363"/>
      <c r="P34" s="363"/>
      <c r="Q34" s="363"/>
      <c r="R34" s="363"/>
      <c r="S34" s="364"/>
    </row>
    <row r="35" spans="1:19" ht="15" customHeight="1" x14ac:dyDescent="0.25">
      <c r="A35" s="455"/>
      <c r="B35" s="322"/>
      <c r="C35" s="323"/>
      <c r="D35" s="323"/>
      <c r="E35" s="323"/>
      <c r="F35" s="323"/>
      <c r="G35" s="323"/>
      <c r="H35" s="323"/>
      <c r="I35" s="323"/>
      <c r="J35" s="323"/>
      <c r="K35" s="323"/>
      <c r="L35" s="323"/>
      <c r="M35" s="324"/>
      <c r="N35" s="356" t="s">
        <v>267</v>
      </c>
      <c r="O35" s="357"/>
      <c r="P35" s="357"/>
      <c r="Q35" s="357"/>
      <c r="R35" s="357"/>
      <c r="S35" s="358"/>
    </row>
    <row r="36" spans="1:19" ht="15" customHeight="1" x14ac:dyDescent="0.25">
      <c r="A36" s="455"/>
      <c r="B36" s="322"/>
      <c r="C36" s="323"/>
      <c r="D36" s="323"/>
      <c r="E36" s="323"/>
      <c r="F36" s="323"/>
      <c r="G36" s="323"/>
      <c r="H36" s="323"/>
      <c r="I36" s="323"/>
      <c r="J36" s="323"/>
      <c r="K36" s="323"/>
      <c r="L36" s="323"/>
      <c r="M36" s="324"/>
      <c r="N36" s="356"/>
      <c r="O36" s="357"/>
      <c r="P36" s="357"/>
      <c r="Q36" s="357"/>
      <c r="R36" s="357"/>
      <c r="S36" s="358"/>
    </row>
    <row r="37" spans="1:19" ht="15" customHeight="1" x14ac:dyDescent="0.25">
      <c r="A37" s="455"/>
      <c r="B37" s="322"/>
      <c r="C37" s="323"/>
      <c r="D37" s="323"/>
      <c r="E37" s="323"/>
      <c r="F37" s="323"/>
      <c r="G37" s="323"/>
      <c r="H37" s="323"/>
      <c r="I37" s="323"/>
      <c r="J37" s="323"/>
      <c r="K37" s="323"/>
      <c r="L37" s="323"/>
      <c r="M37" s="324"/>
      <c r="N37" s="356"/>
      <c r="O37" s="357"/>
      <c r="P37" s="357"/>
      <c r="Q37" s="357"/>
      <c r="R37" s="357"/>
      <c r="S37" s="358"/>
    </row>
    <row r="38" spans="1:19" ht="15" customHeight="1" x14ac:dyDescent="0.25">
      <c r="A38" s="455"/>
      <c r="B38" s="394"/>
      <c r="C38" s="395"/>
      <c r="D38" s="395"/>
      <c r="E38" s="395"/>
      <c r="F38" s="395"/>
      <c r="G38" s="395"/>
      <c r="H38" s="395"/>
      <c r="I38" s="395"/>
      <c r="J38" s="395"/>
      <c r="K38" s="395"/>
      <c r="L38" s="395"/>
      <c r="M38" s="396"/>
      <c r="N38" s="365"/>
      <c r="O38" s="366"/>
      <c r="P38" s="366"/>
      <c r="Q38" s="366"/>
      <c r="R38" s="366"/>
      <c r="S38" s="367"/>
    </row>
    <row r="39" spans="1:19" ht="15" customHeight="1" x14ac:dyDescent="0.25">
      <c r="A39" s="455"/>
      <c r="B39" s="319" t="s">
        <v>435</v>
      </c>
      <c r="C39" s="320"/>
      <c r="D39" s="320"/>
      <c r="E39" s="320"/>
      <c r="F39" s="320"/>
      <c r="G39" s="320"/>
      <c r="H39" s="320"/>
      <c r="I39" s="320"/>
      <c r="J39" s="320"/>
      <c r="K39" s="320"/>
      <c r="L39" s="320"/>
      <c r="M39" s="321"/>
      <c r="N39" s="353" t="s">
        <v>268</v>
      </c>
      <c r="O39" s="354"/>
      <c r="P39" s="354"/>
      <c r="Q39" s="354"/>
      <c r="R39" s="354"/>
      <c r="S39" s="355"/>
    </row>
    <row r="40" spans="1:19" ht="15" customHeight="1" x14ac:dyDescent="0.25">
      <c r="A40" s="455"/>
      <c r="B40" s="322"/>
      <c r="C40" s="323"/>
      <c r="D40" s="323"/>
      <c r="E40" s="323"/>
      <c r="F40" s="323"/>
      <c r="G40" s="323"/>
      <c r="H40" s="323"/>
      <c r="I40" s="323"/>
      <c r="J40" s="323"/>
      <c r="K40" s="323"/>
      <c r="L40" s="323"/>
      <c r="M40" s="324"/>
      <c r="N40" s="356" t="s">
        <v>277</v>
      </c>
      <c r="O40" s="357"/>
      <c r="P40" s="357"/>
      <c r="Q40" s="357"/>
      <c r="R40" s="357"/>
      <c r="S40" s="358"/>
    </row>
    <row r="41" spans="1:19" ht="15" customHeight="1" x14ac:dyDescent="0.25">
      <c r="A41" s="455"/>
      <c r="B41" s="322"/>
      <c r="C41" s="323"/>
      <c r="D41" s="323"/>
      <c r="E41" s="323"/>
      <c r="F41" s="323"/>
      <c r="G41" s="323"/>
      <c r="H41" s="323"/>
      <c r="I41" s="323"/>
      <c r="J41" s="323"/>
      <c r="K41" s="323"/>
      <c r="L41" s="323"/>
      <c r="M41" s="324"/>
      <c r="N41" s="356"/>
      <c r="O41" s="357"/>
      <c r="P41" s="357"/>
      <c r="Q41" s="357"/>
      <c r="R41" s="357"/>
      <c r="S41" s="358"/>
    </row>
    <row r="42" spans="1:19" ht="15" customHeight="1" x14ac:dyDescent="0.25">
      <c r="A42" s="455"/>
      <c r="B42" s="322"/>
      <c r="C42" s="323"/>
      <c r="D42" s="323"/>
      <c r="E42" s="323"/>
      <c r="F42" s="323"/>
      <c r="G42" s="323"/>
      <c r="H42" s="323"/>
      <c r="I42" s="323"/>
      <c r="J42" s="323"/>
      <c r="K42" s="323"/>
      <c r="L42" s="323"/>
      <c r="M42" s="324"/>
      <c r="N42" s="356"/>
      <c r="O42" s="357"/>
      <c r="P42" s="357"/>
      <c r="Q42" s="357"/>
      <c r="R42" s="357"/>
      <c r="S42" s="358"/>
    </row>
    <row r="43" spans="1:19" ht="15" customHeight="1" x14ac:dyDescent="0.25">
      <c r="A43" s="455"/>
      <c r="B43" s="394"/>
      <c r="C43" s="395"/>
      <c r="D43" s="395"/>
      <c r="E43" s="395"/>
      <c r="F43" s="395"/>
      <c r="G43" s="395"/>
      <c r="H43" s="395"/>
      <c r="I43" s="395"/>
      <c r="J43" s="395"/>
      <c r="K43" s="395"/>
      <c r="L43" s="395"/>
      <c r="M43" s="396"/>
      <c r="N43" s="365"/>
      <c r="O43" s="366"/>
      <c r="P43" s="366"/>
      <c r="Q43" s="366"/>
      <c r="R43" s="366"/>
      <c r="S43" s="367"/>
    </row>
    <row r="44" spans="1:19" ht="15" customHeight="1" x14ac:dyDescent="0.25">
      <c r="A44" s="455"/>
      <c r="B44" s="319" t="s">
        <v>436</v>
      </c>
      <c r="C44" s="320"/>
      <c r="D44" s="320"/>
      <c r="E44" s="320"/>
      <c r="F44" s="320"/>
      <c r="G44" s="320"/>
      <c r="H44" s="320"/>
      <c r="I44" s="320"/>
      <c r="J44" s="320"/>
      <c r="K44" s="320"/>
      <c r="L44" s="320"/>
      <c r="M44" s="321"/>
      <c r="N44" s="353" t="s">
        <v>271</v>
      </c>
      <c r="O44" s="354"/>
      <c r="P44" s="354"/>
      <c r="Q44" s="354"/>
      <c r="R44" s="354"/>
      <c r="S44" s="355"/>
    </row>
    <row r="45" spans="1:19" ht="15" customHeight="1" x14ac:dyDescent="0.25">
      <c r="A45" s="455"/>
      <c r="B45" s="322"/>
      <c r="C45" s="323"/>
      <c r="D45" s="323"/>
      <c r="E45" s="323"/>
      <c r="F45" s="323"/>
      <c r="G45" s="323"/>
      <c r="H45" s="323"/>
      <c r="I45" s="323"/>
      <c r="J45" s="323"/>
      <c r="K45" s="323"/>
      <c r="L45" s="323"/>
      <c r="M45" s="324"/>
      <c r="N45" s="356"/>
      <c r="O45" s="357"/>
      <c r="P45" s="357"/>
      <c r="Q45" s="357"/>
      <c r="R45" s="357"/>
      <c r="S45" s="358"/>
    </row>
    <row r="46" spans="1:19" ht="15" customHeight="1" x14ac:dyDescent="0.25">
      <c r="A46" s="455"/>
      <c r="B46" s="322"/>
      <c r="C46" s="323"/>
      <c r="D46" s="323"/>
      <c r="E46" s="323"/>
      <c r="F46" s="323"/>
      <c r="G46" s="323"/>
      <c r="H46" s="323"/>
      <c r="I46" s="323"/>
      <c r="J46" s="323"/>
      <c r="K46" s="323"/>
      <c r="L46" s="323"/>
      <c r="M46" s="324"/>
      <c r="N46" s="356"/>
      <c r="O46" s="357"/>
      <c r="P46" s="357"/>
      <c r="Q46" s="357"/>
      <c r="R46" s="357"/>
      <c r="S46" s="358"/>
    </row>
    <row r="47" spans="1:19" ht="15" customHeight="1" x14ac:dyDescent="0.25">
      <c r="A47" s="455"/>
      <c r="B47" s="322"/>
      <c r="C47" s="323"/>
      <c r="D47" s="323"/>
      <c r="E47" s="323"/>
      <c r="F47" s="323"/>
      <c r="G47" s="323"/>
      <c r="H47" s="323"/>
      <c r="I47" s="323"/>
      <c r="J47" s="323"/>
      <c r="K47" s="323"/>
      <c r="L47" s="323"/>
      <c r="M47" s="324"/>
      <c r="N47" s="356"/>
      <c r="O47" s="357"/>
      <c r="P47" s="357"/>
      <c r="Q47" s="357"/>
      <c r="R47" s="357"/>
      <c r="S47" s="358"/>
    </row>
    <row r="48" spans="1:19" ht="15" customHeight="1" thickBot="1" x14ac:dyDescent="0.3">
      <c r="A48" s="455"/>
      <c r="B48" s="394"/>
      <c r="C48" s="395"/>
      <c r="D48" s="395"/>
      <c r="E48" s="395"/>
      <c r="F48" s="395"/>
      <c r="G48" s="395"/>
      <c r="H48" s="395"/>
      <c r="I48" s="395"/>
      <c r="J48" s="395"/>
      <c r="K48" s="395"/>
      <c r="L48" s="395"/>
      <c r="M48" s="396"/>
      <c r="N48" s="365"/>
      <c r="O48" s="366"/>
      <c r="P48" s="366"/>
      <c r="Q48" s="366"/>
      <c r="R48" s="366"/>
      <c r="S48" s="367"/>
    </row>
    <row r="49" spans="1:19" ht="15" hidden="1" customHeight="1" x14ac:dyDescent="0.25">
      <c r="A49" s="455"/>
      <c r="B49" s="319"/>
      <c r="C49" s="320"/>
      <c r="D49" s="320"/>
      <c r="E49" s="320"/>
      <c r="F49" s="320"/>
      <c r="G49" s="320"/>
      <c r="H49" s="320"/>
      <c r="I49" s="320"/>
      <c r="J49" s="320"/>
      <c r="K49" s="320"/>
      <c r="L49" s="320"/>
      <c r="M49" s="321"/>
      <c r="N49" s="353"/>
      <c r="O49" s="354"/>
      <c r="P49" s="354"/>
      <c r="Q49" s="354"/>
      <c r="R49" s="354"/>
      <c r="S49" s="355"/>
    </row>
    <row r="50" spans="1:19" ht="15" hidden="1" customHeight="1" x14ac:dyDescent="0.25">
      <c r="A50" s="455"/>
      <c r="B50" s="322"/>
      <c r="C50" s="323"/>
      <c r="D50" s="323"/>
      <c r="E50" s="323"/>
      <c r="F50" s="323"/>
      <c r="G50" s="323"/>
      <c r="H50" s="323"/>
      <c r="I50" s="323"/>
      <c r="J50" s="323"/>
      <c r="K50" s="323"/>
      <c r="L50" s="323"/>
      <c r="M50" s="324"/>
      <c r="N50" s="356"/>
      <c r="O50" s="357"/>
      <c r="P50" s="357"/>
      <c r="Q50" s="357"/>
      <c r="R50" s="357"/>
      <c r="S50" s="358"/>
    </row>
    <row r="51" spans="1:19" ht="15" hidden="1" customHeight="1" x14ac:dyDescent="0.25">
      <c r="A51" s="455"/>
      <c r="B51" s="322"/>
      <c r="C51" s="323"/>
      <c r="D51" s="323"/>
      <c r="E51" s="323"/>
      <c r="F51" s="323"/>
      <c r="G51" s="323"/>
      <c r="H51" s="323"/>
      <c r="I51" s="323"/>
      <c r="J51" s="323"/>
      <c r="K51" s="323"/>
      <c r="L51" s="323"/>
      <c r="M51" s="324"/>
      <c r="N51" s="356"/>
      <c r="O51" s="357"/>
      <c r="P51" s="357"/>
      <c r="Q51" s="357"/>
      <c r="R51" s="357"/>
      <c r="S51" s="358"/>
    </row>
    <row r="52" spans="1:19" ht="15" hidden="1" customHeight="1" x14ac:dyDescent="0.25">
      <c r="A52" s="455"/>
      <c r="B52" s="322"/>
      <c r="C52" s="323"/>
      <c r="D52" s="323"/>
      <c r="E52" s="323"/>
      <c r="F52" s="323"/>
      <c r="G52" s="323"/>
      <c r="H52" s="323"/>
      <c r="I52" s="323"/>
      <c r="J52" s="323"/>
      <c r="K52" s="323"/>
      <c r="L52" s="323"/>
      <c r="M52" s="324"/>
      <c r="N52" s="356"/>
      <c r="O52" s="357"/>
      <c r="P52" s="357"/>
      <c r="Q52" s="357"/>
      <c r="R52" s="357"/>
      <c r="S52" s="358"/>
    </row>
    <row r="53" spans="1:19" ht="15" hidden="1" customHeight="1" thickBot="1" x14ac:dyDescent="0.3">
      <c r="A53" s="455"/>
      <c r="B53" s="322"/>
      <c r="C53" s="323"/>
      <c r="D53" s="323"/>
      <c r="E53" s="323"/>
      <c r="F53" s="323"/>
      <c r="G53" s="323"/>
      <c r="H53" s="323"/>
      <c r="I53" s="323"/>
      <c r="J53" s="323"/>
      <c r="K53" s="323"/>
      <c r="L53" s="323"/>
      <c r="M53" s="324"/>
      <c r="N53" s="462"/>
      <c r="O53" s="463"/>
      <c r="P53" s="463"/>
      <c r="Q53" s="463"/>
      <c r="R53" s="463"/>
      <c r="S53" s="464"/>
    </row>
    <row r="54" spans="1:19" ht="15" customHeight="1" x14ac:dyDescent="0.25">
      <c r="A54" s="461" t="s">
        <v>580</v>
      </c>
      <c r="B54" s="397" t="s">
        <v>437</v>
      </c>
      <c r="C54" s="398"/>
      <c r="D54" s="398"/>
      <c r="E54" s="398"/>
      <c r="F54" s="398"/>
      <c r="G54" s="398"/>
      <c r="H54" s="398"/>
      <c r="I54" s="398"/>
      <c r="J54" s="398"/>
      <c r="K54" s="398"/>
      <c r="L54" s="398"/>
      <c r="M54" s="399"/>
      <c r="N54" s="362" t="s">
        <v>280</v>
      </c>
      <c r="O54" s="363"/>
      <c r="P54" s="363"/>
      <c r="Q54" s="363"/>
      <c r="R54" s="363"/>
      <c r="S54" s="364"/>
    </row>
    <row r="55" spans="1:19" ht="15" customHeight="1" x14ac:dyDescent="0.25">
      <c r="A55" s="343"/>
      <c r="B55" s="322"/>
      <c r="C55" s="323"/>
      <c r="D55" s="323"/>
      <c r="E55" s="323"/>
      <c r="F55" s="323"/>
      <c r="G55" s="323"/>
      <c r="H55" s="323"/>
      <c r="I55" s="323"/>
      <c r="J55" s="323"/>
      <c r="K55" s="323"/>
      <c r="L55" s="323"/>
      <c r="M55" s="324"/>
      <c r="N55" s="356" t="s">
        <v>281</v>
      </c>
      <c r="O55" s="357"/>
      <c r="P55" s="357"/>
      <c r="Q55" s="357"/>
      <c r="R55" s="357"/>
      <c r="S55" s="358"/>
    </row>
    <row r="56" spans="1:19" ht="15" customHeight="1" x14ac:dyDescent="0.25">
      <c r="A56" s="343"/>
      <c r="B56" s="322"/>
      <c r="C56" s="323"/>
      <c r="D56" s="323"/>
      <c r="E56" s="323"/>
      <c r="F56" s="323"/>
      <c r="G56" s="323"/>
      <c r="H56" s="323"/>
      <c r="I56" s="323"/>
      <c r="J56" s="323"/>
      <c r="K56" s="323"/>
      <c r="L56" s="323"/>
      <c r="M56" s="324"/>
      <c r="N56" s="356" t="s">
        <v>282</v>
      </c>
      <c r="O56" s="357"/>
      <c r="P56" s="357"/>
      <c r="Q56" s="357"/>
      <c r="R56" s="357"/>
      <c r="S56" s="358"/>
    </row>
    <row r="57" spans="1:19" ht="15" customHeight="1" x14ac:dyDescent="0.25">
      <c r="A57" s="343"/>
      <c r="B57" s="322"/>
      <c r="C57" s="323"/>
      <c r="D57" s="323"/>
      <c r="E57" s="323"/>
      <c r="F57" s="323"/>
      <c r="G57" s="323"/>
      <c r="H57" s="323"/>
      <c r="I57" s="323"/>
      <c r="J57" s="323"/>
      <c r="K57" s="323"/>
      <c r="L57" s="323"/>
      <c r="M57" s="324"/>
      <c r="N57" s="356"/>
      <c r="O57" s="357"/>
      <c r="P57" s="357"/>
      <c r="Q57" s="357"/>
      <c r="R57" s="357"/>
      <c r="S57" s="358"/>
    </row>
    <row r="58" spans="1:19" ht="15" customHeight="1" x14ac:dyDescent="0.25">
      <c r="A58" s="343"/>
      <c r="B58" s="394"/>
      <c r="C58" s="395"/>
      <c r="D58" s="395"/>
      <c r="E58" s="395"/>
      <c r="F58" s="395"/>
      <c r="G58" s="395"/>
      <c r="H58" s="395"/>
      <c r="I58" s="395"/>
      <c r="J58" s="395"/>
      <c r="K58" s="395"/>
      <c r="L58" s="395"/>
      <c r="M58" s="396"/>
      <c r="N58" s="365"/>
      <c r="O58" s="366"/>
      <c r="P58" s="366"/>
      <c r="Q58" s="366"/>
      <c r="R58" s="366"/>
      <c r="S58" s="367"/>
    </row>
    <row r="59" spans="1:19" ht="15" customHeight="1" x14ac:dyDescent="0.25">
      <c r="A59" s="343"/>
      <c r="B59" s="319"/>
      <c r="C59" s="320"/>
      <c r="D59" s="320"/>
      <c r="E59" s="320"/>
      <c r="F59" s="320"/>
      <c r="G59" s="320"/>
      <c r="H59" s="320"/>
      <c r="I59" s="320"/>
      <c r="J59" s="320"/>
      <c r="K59" s="320"/>
      <c r="L59" s="320"/>
      <c r="M59" s="321"/>
      <c r="N59" s="353"/>
      <c r="O59" s="354"/>
      <c r="P59" s="354"/>
      <c r="Q59" s="354"/>
      <c r="R59" s="354"/>
      <c r="S59" s="355"/>
    </row>
    <row r="60" spans="1:19" ht="15" customHeight="1" x14ac:dyDescent="0.25">
      <c r="A60" s="343"/>
      <c r="B60" s="322"/>
      <c r="C60" s="323"/>
      <c r="D60" s="323"/>
      <c r="E60" s="323"/>
      <c r="F60" s="323"/>
      <c r="G60" s="323"/>
      <c r="H60" s="323"/>
      <c r="I60" s="323"/>
      <c r="J60" s="323"/>
      <c r="K60" s="323"/>
      <c r="L60" s="323"/>
      <c r="M60" s="324"/>
      <c r="N60" s="356"/>
      <c r="O60" s="357"/>
      <c r="P60" s="357"/>
      <c r="Q60" s="357"/>
      <c r="R60" s="357"/>
      <c r="S60" s="358"/>
    </row>
    <row r="61" spans="1:19" ht="15" customHeight="1" x14ac:dyDescent="0.25">
      <c r="A61" s="343"/>
      <c r="B61" s="322"/>
      <c r="C61" s="323"/>
      <c r="D61" s="323"/>
      <c r="E61" s="323"/>
      <c r="F61" s="323"/>
      <c r="G61" s="323"/>
      <c r="H61" s="323"/>
      <c r="I61" s="323"/>
      <c r="J61" s="323"/>
      <c r="K61" s="323"/>
      <c r="L61" s="323"/>
      <c r="M61" s="324"/>
      <c r="N61" s="356"/>
      <c r="O61" s="357"/>
      <c r="P61" s="357"/>
      <c r="Q61" s="357"/>
      <c r="R61" s="357"/>
      <c r="S61" s="358"/>
    </row>
    <row r="62" spans="1:19" ht="15" customHeight="1" x14ac:dyDescent="0.25">
      <c r="A62" s="343"/>
      <c r="B62" s="322"/>
      <c r="C62" s="323"/>
      <c r="D62" s="323"/>
      <c r="E62" s="323"/>
      <c r="F62" s="323"/>
      <c r="G62" s="323"/>
      <c r="H62" s="323"/>
      <c r="I62" s="323"/>
      <c r="J62" s="323"/>
      <c r="K62" s="323"/>
      <c r="L62" s="323"/>
      <c r="M62" s="324"/>
      <c r="N62" s="356"/>
      <c r="O62" s="357"/>
      <c r="P62" s="357"/>
      <c r="Q62" s="357"/>
      <c r="R62" s="357"/>
      <c r="S62" s="358"/>
    </row>
    <row r="63" spans="1:19" ht="15" customHeight="1" x14ac:dyDescent="0.25">
      <c r="A63" s="343"/>
      <c r="B63" s="394"/>
      <c r="C63" s="395"/>
      <c r="D63" s="395"/>
      <c r="E63" s="395"/>
      <c r="F63" s="395"/>
      <c r="G63" s="395"/>
      <c r="H63" s="395"/>
      <c r="I63" s="395"/>
      <c r="J63" s="395"/>
      <c r="K63" s="395"/>
      <c r="L63" s="395"/>
      <c r="M63" s="396"/>
      <c r="N63" s="365"/>
      <c r="O63" s="366"/>
      <c r="P63" s="366"/>
      <c r="Q63" s="366"/>
      <c r="R63" s="366"/>
      <c r="S63" s="367"/>
    </row>
    <row r="64" spans="1:19" ht="15" hidden="1" customHeight="1" x14ac:dyDescent="0.25">
      <c r="A64" s="343"/>
      <c r="B64" s="319"/>
      <c r="C64" s="320"/>
      <c r="D64" s="320"/>
      <c r="E64" s="320"/>
      <c r="F64" s="320"/>
      <c r="G64" s="320"/>
      <c r="H64" s="320"/>
      <c r="I64" s="320"/>
      <c r="J64" s="320"/>
      <c r="K64" s="320"/>
      <c r="L64" s="320"/>
      <c r="M64" s="321"/>
      <c r="N64" s="353"/>
      <c r="O64" s="354"/>
      <c r="P64" s="354"/>
      <c r="Q64" s="354"/>
      <c r="R64" s="354"/>
      <c r="S64" s="355"/>
    </row>
    <row r="65" spans="1:19" ht="15" hidden="1" customHeight="1" x14ac:dyDescent="0.25">
      <c r="A65" s="343"/>
      <c r="B65" s="322"/>
      <c r="C65" s="323"/>
      <c r="D65" s="323"/>
      <c r="E65" s="323"/>
      <c r="F65" s="323"/>
      <c r="G65" s="323"/>
      <c r="H65" s="323"/>
      <c r="I65" s="323"/>
      <c r="J65" s="323"/>
      <c r="K65" s="323"/>
      <c r="L65" s="323"/>
      <c r="M65" s="324"/>
      <c r="N65" s="356"/>
      <c r="O65" s="357"/>
      <c r="P65" s="357"/>
      <c r="Q65" s="357"/>
      <c r="R65" s="357"/>
      <c r="S65" s="358"/>
    </row>
    <row r="66" spans="1:19" ht="15" hidden="1" customHeight="1" x14ac:dyDescent="0.25">
      <c r="A66" s="343"/>
      <c r="B66" s="322"/>
      <c r="C66" s="323"/>
      <c r="D66" s="323"/>
      <c r="E66" s="323"/>
      <c r="F66" s="323"/>
      <c r="G66" s="323"/>
      <c r="H66" s="323"/>
      <c r="I66" s="323"/>
      <c r="J66" s="323"/>
      <c r="K66" s="323"/>
      <c r="L66" s="323"/>
      <c r="M66" s="324"/>
      <c r="N66" s="356"/>
      <c r="O66" s="357"/>
      <c r="P66" s="357"/>
      <c r="Q66" s="357"/>
      <c r="R66" s="357"/>
      <c r="S66" s="358"/>
    </row>
    <row r="67" spans="1:19" ht="15" hidden="1" customHeight="1" x14ac:dyDescent="0.25">
      <c r="A67" s="343"/>
      <c r="B67" s="322"/>
      <c r="C67" s="323"/>
      <c r="D67" s="323"/>
      <c r="E67" s="323"/>
      <c r="F67" s="323"/>
      <c r="G67" s="323"/>
      <c r="H67" s="323"/>
      <c r="I67" s="323"/>
      <c r="J67" s="323"/>
      <c r="K67" s="323"/>
      <c r="L67" s="323"/>
      <c r="M67" s="324"/>
      <c r="N67" s="356"/>
      <c r="O67" s="357"/>
      <c r="P67" s="357"/>
      <c r="Q67" s="357"/>
      <c r="R67" s="357"/>
      <c r="S67" s="358"/>
    </row>
    <row r="68" spans="1:19" ht="15" hidden="1" customHeight="1" thickBot="1" x14ac:dyDescent="0.3">
      <c r="A68" s="453"/>
      <c r="B68" s="325"/>
      <c r="C68" s="326"/>
      <c r="D68" s="326"/>
      <c r="E68" s="326"/>
      <c r="F68" s="326"/>
      <c r="G68" s="326"/>
      <c r="H68" s="326"/>
      <c r="I68" s="326"/>
      <c r="J68" s="326"/>
      <c r="K68" s="326"/>
      <c r="L68" s="326"/>
      <c r="M68" s="327"/>
      <c r="N68" s="371"/>
      <c r="O68" s="372"/>
      <c r="P68" s="372"/>
      <c r="Q68" s="372"/>
      <c r="R68" s="372"/>
      <c r="S68" s="373"/>
    </row>
    <row r="69" spans="1:19" ht="15" customHeight="1" x14ac:dyDescent="0.25">
      <c r="A69" s="368"/>
      <c r="B69" s="369"/>
      <c r="C69" s="369"/>
      <c r="D69" s="369"/>
      <c r="E69" s="369"/>
      <c r="F69" s="369"/>
      <c r="G69" s="369"/>
      <c r="H69" s="369"/>
      <c r="I69" s="369"/>
      <c r="J69" s="369"/>
      <c r="K69" s="369"/>
      <c r="L69" s="369"/>
      <c r="M69" s="369"/>
      <c r="N69" s="369"/>
      <c r="O69" s="369"/>
      <c r="P69" s="369"/>
      <c r="Q69" s="369"/>
      <c r="R69" s="369"/>
      <c r="S69" s="370"/>
    </row>
    <row r="70" spans="1:19" ht="19.899999999999999" customHeight="1" x14ac:dyDescent="0.25">
      <c r="A70" s="262" t="s">
        <v>117</v>
      </c>
      <c r="B70" s="263"/>
      <c r="C70" s="263"/>
      <c r="D70" s="263"/>
      <c r="E70" s="263"/>
      <c r="F70" s="263"/>
      <c r="G70" s="263"/>
      <c r="H70" s="263"/>
      <c r="I70" s="263"/>
      <c r="J70" s="34"/>
      <c r="K70" s="315" t="s">
        <v>118</v>
      </c>
      <c r="L70" s="228"/>
      <c r="M70" s="228"/>
      <c r="N70" s="228"/>
      <c r="O70" s="228"/>
      <c r="P70" s="228"/>
      <c r="Q70" s="228"/>
      <c r="R70" s="228"/>
      <c r="S70" s="229"/>
    </row>
    <row r="71" spans="1:19" ht="15" customHeight="1" x14ac:dyDescent="0.25">
      <c r="A71" s="343" t="s">
        <v>198</v>
      </c>
      <c r="B71" s="378" t="s">
        <v>119</v>
      </c>
      <c r="C71" s="379"/>
      <c r="D71" s="379"/>
      <c r="E71" s="379"/>
      <c r="F71" s="380"/>
      <c r="G71" s="374">
        <f>Z1_ZP!G17</f>
        <v>30</v>
      </c>
      <c r="H71" s="375"/>
      <c r="I71" s="376"/>
      <c r="J71" s="377"/>
      <c r="K71" s="340" t="s">
        <v>199</v>
      </c>
      <c r="L71" s="359" t="s">
        <v>572</v>
      </c>
      <c r="M71" s="360"/>
      <c r="N71" s="360"/>
      <c r="O71" s="360"/>
      <c r="P71" s="360"/>
      <c r="Q71" s="360"/>
      <c r="R71" s="360"/>
      <c r="S71" s="361"/>
    </row>
    <row r="72" spans="1:19" ht="15" customHeight="1" x14ac:dyDescent="0.25">
      <c r="A72" s="343"/>
      <c r="B72" s="381" t="s">
        <v>120</v>
      </c>
      <c r="C72" s="382"/>
      <c r="D72" s="382"/>
      <c r="E72" s="382"/>
      <c r="F72" s="383"/>
      <c r="G72" s="334">
        <f>SUM(G73:I83)</f>
        <v>30</v>
      </c>
      <c r="H72" s="335"/>
      <c r="I72" s="336"/>
      <c r="J72" s="377"/>
      <c r="K72" s="341"/>
      <c r="L72" s="316" t="s">
        <v>121</v>
      </c>
      <c r="M72" s="317"/>
      <c r="N72" s="317"/>
      <c r="O72" s="317"/>
      <c r="P72" s="317"/>
      <c r="Q72" s="317"/>
      <c r="R72" s="317"/>
      <c r="S72" s="318"/>
    </row>
    <row r="73" spans="1:19" ht="15" customHeight="1" x14ac:dyDescent="0.25">
      <c r="A73" s="343"/>
      <c r="B73" s="350" t="s">
        <v>121</v>
      </c>
      <c r="C73" s="351"/>
      <c r="D73" s="351"/>
      <c r="E73" s="351"/>
      <c r="F73" s="352"/>
      <c r="G73" s="331">
        <v>6</v>
      </c>
      <c r="H73" s="332"/>
      <c r="I73" s="333"/>
      <c r="J73" s="377"/>
      <c r="K73" s="341"/>
      <c r="L73" s="316" t="s">
        <v>145</v>
      </c>
      <c r="M73" s="317"/>
      <c r="N73" s="317"/>
      <c r="O73" s="317"/>
      <c r="P73" s="317"/>
      <c r="Q73" s="317"/>
      <c r="R73" s="317"/>
      <c r="S73" s="318"/>
    </row>
    <row r="74" spans="1:19" ht="15" customHeight="1" x14ac:dyDescent="0.25">
      <c r="A74" s="343"/>
      <c r="B74" s="350" t="s">
        <v>122</v>
      </c>
      <c r="C74" s="351"/>
      <c r="D74" s="351"/>
      <c r="E74" s="351"/>
      <c r="F74" s="352"/>
      <c r="G74" s="331">
        <v>6</v>
      </c>
      <c r="H74" s="332"/>
      <c r="I74" s="333"/>
      <c r="J74" s="377"/>
      <c r="K74" s="341"/>
      <c r="L74" s="316" t="s">
        <v>149</v>
      </c>
      <c r="M74" s="317"/>
      <c r="N74" s="317"/>
      <c r="O74" s="317"/>
      <c r="P74" s="317"/>
      <c r="Q74" s="317"/>
      <c r="R74" s="317"/>
      <c r="S74" s="318"/>
    </row>
    <row r="75" spans="1:19" ht="15" customHeight="1" x14ac:dyDescent="0.25">
      <c r="A75" s="343"/>
      <c r="B75" s="350" t="s">
        <v>123</v>
      </c>
      <c r="C75" s="351"/>
      <c r="D75" s="351"/>
      <c r="E75" s="351"/>
      <c r="F75" s="352"/>
      <c r="G75" s="331"/>
      <c r="H75" s="332"/>
      <c r="I75" s="333"/>
      <c r="J75" s="377"/>
      <c r="K75" s="341"/>
      <c r="L75" s="316" t="s">
        <v>152</v>
      </c>
      <c r="M75" s="317"/>
      <c r="N75" s="317"/>
      <c r="O75" s="317"/>
      <c r="P75" s="317"/>
      <c r="Q75" s="317"/>
      <c r="R75" s="317"/>
      <c r="S75" s="318"/>
    </row>
    <row r="76" spans="1:19" ht="15" customHeight="1" x14ac:dyDescent="0.25">
      <c r="A76" s="343"/>
      <c r="B76" s="350" t="s">
        <v>124</v>
      </c>
      <c r="C76" s="351"/>
      <c r="D76" s="351"/>
      <c r="E76" s="351"/>
      <c r="F76" s="352"/>
      <c r="G76" s="331"/>
      <c r="H76" s="332"/>
      <c r="I76" s="333"/>
      <c r="J76" s="377"/>
      <c r="K76" s="341"/>
      <c r="L76" s="316" t="s">
        <v>174</v>
      </c>
      <c r="M76" s="317"/>
      <c r="N76" s="317"/>
      <c r="O76" s="317"/>
      <c r="P76" s="317"/>
      <c r="Q76" s="317"/>
      <c r="R76" s="317"/>
      <c r="S76" s="318"/>
    </row>
    <row r="77" spans="1:19" ht="15" customHeight="1" x14ac:dyDescent="0.25">
      <c r="A77" s="343"/>
      <c r="B77" s="350" t="s">
        <v>125</v>
      </c>
      <c r="C77" s="351"/>
      <c r="D77" s="351"/>
      <c r="E77" s="351"/>
      <c r="F77" s="352"/>
      <c r="G77" s="331"/>
      <c r="H77" s="332"/>
      <c r="I77" s="333"/>
      <c r="J77" s="377"/>
      <c r="K77" s="341"/>
      <c r="L77" s="316" t="s">
        <v>175</v>
      </c>
      <c r="M77" s="317"/>
      <c r="N77" s="317"/>
      <c r="O77" s="317"/>
      <c r="P77" s="317"/>
      <c r="Q77" s="317"/>
      <c r="R77" s="317"/>
      <c r="S77" s="318"/>
    </row>
    <row r="78" spans="1:19" ht="15" customHeight="1" x14ac:dyDescent="0.25">
      <c r="A78" s="343"/>
      <c r="B78" s="350" t="s">
        <v>126</v>
      </c>
      <c r="C78" s="351"/>
      <c r="D78" s="351"/>
      <c r="E78" s="351"/>
      <c r="F78" s="352"/>
      <c r="G78" s="331">
        <v>10</v>
      </c>
      <c r="H78" s="332"/>
      <c r="I78" s="333"/>
      <c r="J78" s="377"/>
      <c r="K78" s="341"/>
      <c r="L78" s="316"/>
      <c r="M78" s="317"/>
      <c r="N78" s="317"/>
      <c r="O78" s="317"/>
      <c r="P78" s="317"/>
      <c r="Q78" s="317"/>
      <c r="R78" s="317"/>
      <c r="S78" s="318"/>
    </row>
    <row r="79" spans="1:19" ht="15" customHeight="1" x14ac:dyDescent="0.25">
      <c r="A79" s="343"/>
      <c r="B79" s="350" t="s">
        <v>127</v>
      </c>
      <c r="C79" s="351"/>
      <c r="D79" s="351"/>
      <c r="E79" s="351"/>
      <c r="F79" s="352"/>
      <c r="G79" s="331"/>
      <c r="H79" s="332"/>
      <c r="I79" s="333"/>
      <c r="J79" s="377"/>
      <c r="K79" s="342"/>
      <c r="L79" s="316"/>
      <c r="M79" s="317"/>
      <c r="N79" s="317"/>
      <c r="O79" s="317"/>
      <c r="P79" s="317"/>
      <c r="Q79" s="317"/>
      <c r="R79" s="317"/>
      <c r="S79" s="318"/>
    </row>
    <row r="80" spans="1:19" ht="15" customHeight="1" x14ac:dyDescent="0.25">
      <c r="A80" s="343"/>
      <c r="B80" s="350" t="s">
        <v>128</v>
      </c>
      <c r="C80" s="351"/>
      <c r="D80" s="351"/>
      <c r="E80" s="351"/>
      <c r="F80" s="352"/>
      <c r="G80" s="331">
        <v>4</v>
      </c>
      <c r="H80" s="332"/>
      <c r="I80" s="333"/>
      <c r="J80" s="377"/>
      <c r="K80" s="340" t="s">
        <v>200</v>
      </c>
      <c r="L80" s="312" t="s">
        <v>573</v>
      </c>
      <c r="M80" s="313"/>
      <c r="N80" s="313"/>
      <c r="O80" s="313"/>
      <c r="P80" s="313"/>
      <c r="Q80" s="313"/>
      <c r="R80" s="313"/>
      <c r="S80" s="314"/>
    </row>
    <row r="81" spans="1:19" ht="15" customHeight="1" x14ac:dyDescent="0.25">
      <c r="A81" s="343"/>
      <c r="B81" s="350" t="s">
        <v>129</v>
      </c>
      <c r="C81" s="351"/>
      <c r="D81" s="351"/>
      <c r="E81" s="351"/>
      <c r="F81" s="352"/>
      <c r="G81" s="331">
        <v>2</v>
      </c>
      <c r="H81" s="332"/>
      <c r="I81" s="333"/>
      <c r="J81" s="377"/>
      <c r="K81" s="341"/>
      <c r="L81" s="316" t="s">
        <v>144</v>
      </c>
      <c r="M81" s="317"/>
      <c r="N81" s="317"/>
      <c r="O81" s="317"/>
      <c r="P81" s="317"/>
      <c r="Q81" s="317"/>
      <c r="R81" s="317"/>
      <c r="S81" s="318"/>
    </row>
    <row r="82" spans="1:19" ht="15" customHeight="1" x14ac:dyDescent="0.25">
      <c r="A82" s="343"/>
      <c r="B82" s="350" t="s">
        <v>130</v>
      </c>
      <c r="C82" s="351"/>
      <c r="D82" s="351"/>
      <c r="E82" s="351"/>
      <c r="F82" s="352"/>
      <c r="G82" s="331">
        <v>2</v>
      </c>
      <c r="H82" s="332"/>
      <c r="I82" s="333"/>
      <c r="J82" s="377"/>
      <c r="K82" s="341"/>
      <c r="L82" s="316" t="s">
        <v>154</v>
      </c>
      <c r="M82" s="317"/>
      <c r="N82" s="317"/>
      <c r="O82" s="317"/>
      <c r="P82" s="317"/>
      <c r="Q82" s="317"/>
      <c r="R82" s="317"/>
      <c r="S82" s="318"/>
    </row>
    <row r="83" spans="1:19" ht="15" customHeight="1" x14ac:dyDescent="0.25">
      <c r="A83" s="343"/>
      <c r="B83" s="350" t="s">
        <v>131</v>
      </c>
      <c r="C83" s="351"/>
      <c r="D83" s="351"/>
      <c r="E83" s="351"/>
      <c r="F83" s="352"/>
      <c r="G83" s="331"/>
      <c r="H83" s="332"/>
      <c r="I83" s="333"/>
      <c r="J83" s="377"/>
      <c r="K83" s="341"/>
      <c r="L83" s="316" t="s">
        <v>151</v>
      </c>
      <c r="M83" s="317"/>
      <c r="N83" s="317"/>
      <c r="O83" s="317"/>
      <c r="P83" s="317"/>
      <c r="Q83" s="317"/>
      <c r="R83" s="317"/>
      <c r="S83" s="318"/>
    </row>
    <row r="84" spans="1:19" ht="15" customHeight="1" x14ac:dyDescent="0.25">
      <c r="A84" s="343"/>
      <c r="B84" s="309" t="s">
        <v>132</v>
      </c>
      <c r="C84" s="310"/>
      <c r="D84" s="310"/>
      <c r="E84" s="310"/>
      <c r="F84" s="311"/>
      <c r="G84" s="347">
        <f>Z1_ZP!H17</f>
        <v>70</v>
      </c>
      <c r="H84" s="348"/>
      <c r="I84" s="349"/>
      <c r="J84" s="377"/>
      <c r="K84" s="341"/>
      <c r="L84" s="316" t="s">
        <v>148</v>
      </c>
      <c r="M84" s="317"/>
      <c r="N84" s="317"/>
      <c r="O84" s="317"/>
      <c r="P84" s="317"/>
      <c r="Q84" s="317"/>
      <c r="R84" s="317"/>
      <c r="S84" s="318"/>
    </row>
    <row r="85" spans="1:19" ht="15" customHeight="1" x14ac:dyDescent="0.25">
      <c r="A85" s="343"/>
      <c r="B85" s="344" t="s">
        <v>202</v>
      </c>
      <c r="C85" s="345"/>
      <c r="D85" s="345"/>
      <c r="E85" s="345"/>
      <c r="F85" s="346"/>
      <c r="G85" s="334">
        <f>SUM(G84,G71)</f>
        <v>100</v>
      </c>
      <c r="H85" s="335"/>
      <c r="I85" s="336"/>
      <c r="J85" s="429"/>
      <c r="K85" s="342"/>
      <c r="L85" s="316"/>
      <c r="M85" s="317"/>
      <c r="N85" s="317"/>
      <c r="O85" s="317"/>
      <c r="P85" s="317"/>
      <c r="Q85" s="317"/>
      <c r="R85" s="317"/>
      <c r="S85" s="318"/>
    </row>
    <row r="86" spans="1:19" ht="15" customHeight="1" x14ac:dyDescent="0.25">
      <c r="A86" s="337"/>
      <c r="B86" s="338"/>
      <c r="C86" s="338"/>
      <c r="D86" s="338"/>
      <c r="E86" s="338"/>
      <c r="F86" s="338"/>
      <c r="G86" s="338"/>
      <c r="H86" s="338"/>
      <c r="I86" s="338"/>
      <c r="J86" s="338"/>
      <c r="K86" s="338"/>
      <c r="L86" s="338"/>
      <c r="M86" s="338"/>
      <c r="N86" s="338"/>
      <c r="O86" s="338"/>
      <c r="P86" s="338"/>
      <c r="Q86" s="338"/>
      <c r="R86" s="338"/>
      <c r="S86" s="339"/>
    </row>
    <row r="87" spans="1:19" ht="19.899999999999999" customHeight="1" x14ac:dyDescent="0.25">
      <c r="A87" s="426" t="s">
        <v>133</v>
      </c>
      <c r="B87" s="427"/>
      <c r="C87" s="427"/>
      <c r="D87" s="427"/>
      <c r="E87" s="427"/>
      <c r="F87" s="427"/>
      <c r="G87" s="427"/>
      <c r="H87" s="427"/>
      <c r="I87" s="427"/>
      <c r="J87" s="427"/>
      <c r="K87" s="427"/>
      <c r="L87" s="427"/>
      <c r="M87" s="427"/>
      <c r="N87" s="427"/>
      <c r="O87" s="427"/>
      <c r="P87" s="427"/>
      <c r="Q87" s="427"/>
      <c r="R87" s="427"/>
      <c r="S87" s="428"/>
    </row>
    <row r="88" spans="1:19" ht="15" customHeight="1" x14ac:dyDescent="0.25">
      <c r="A88" s="437" t="s">
        <v>197</v>
      </c>
      <c r="B88" s="438" t="s">
        <v>134</v>
      </c>
      <c r="C88" s="439"/>
      <c r="D88" s="439"/>
      <c r="E88" s="440"/>
      <c r="F88" s="438" t="str">
        <f>Z1_ZP!E17</f>
        <v>egzamin</v>
      </c>
      <c r="G88" s="439"/>
      <c r="H88" s="439"/>
      <c r="I88" s="440"/>
      <c r="J88" s="441"/>
      <c r="K88" s="445" t="s">
        <v>135</v>
      </c>
      <c r="L88" s="442" t="s">
        <v>136</v>
      </c>
      <c r="M88" s="443"/>
      <c r="N88" s="443"/>
      <c r="O88" s="443"/>
      <c r="P88" s="443"/>
      <c r="Q88" s="443"/>
      <c r="R88" s="443"/>
      <c r="S88" s="444"/>
    </row>
    <row r="89" spans="1:19" ht="15" customHeight="1" x14ac:dyDescent="0.25">
      <c r="A89" s="437"/>
      <c r="B89" s="423" t="s">
        <v>574</v>
      </c>
      <c r="C89" s="424"/>
      <c r="D89" s="424"/>
      <c r="E89" s="425"/>
      <c r="F89" s="423" t="s">
        <v>137</v>
      </c>
      <c r="G89" s="424"/>
      <c r="H89" s="424"/>
      <c r="I89" s="425"/>
      <c r="J89" s="441"/>
      <c r="K89" s="445"/>
      <c r="L89" s="328" t="s">
        <v>289</v>
      </c>
      <c r="M89" s="329"/>
      <c r="N89" s="329"/>
      <c r="O89" s="329"/>
      <c r="P89" s="329"/>
      <c r="Q89" s="329"/>
      <c r="R89" s="329"/>
      <c r="S89" s="330"/>
    </row>
    <row r="90" spans="1:19" ht="15" customHeight="1" x14ac:dyDescent="0.25">
      <c r="A90" s="437"/>
      <c r="B90" s="417" t="s">
        <v>143</v>
      </c>
      <c r="C90" s="418"/>
      <c r="D90" s="418"/>
      <c r="E90" s="419"/>
      <c r="F90" s="420">
        <v>50</v>
      </c>
      <c r="G90" s="421"/>
      <c r="H90" s="421"/>
      <c r="I90" s="422"/>
      <c r="J90" s="441"/>
      <c r="K90" s="445"/>
      <c r="L90" s="328" t="s">
        <v>290</v>
      </c>
      <c r="M90" s="329"/>
      <c r="N90" s="329"/>
      <c r="O90" s="329"/>
      <c r="P90" s="329"/>
      <c r="Q90" s="329"/>
      <c r="R90" s="329"/>
      <c r="S90" s="330"/>
    </row>
    <row r="91" spans="1:19" ht="15" customHeight="1" x14ac:dyDescent="0.25">
      <c r="A91" s="437"/>
      <c r="B91" s="417" t="s">
        <v>159</v>
      </c>
      <c r="C91" s="418"/>
      <c r="D91" s="418"/>
      <c r="E91" s="419"/>
      <c r="F91" s="420">
        <v>30</v>
      </c>
      <c r="G91" s="421"/>
      <c r="H91" s="421"/>
      <c r="I91" s="422"/>
      <c r="J91" s="441"/>
      <c r="K91" s="445"/>
      <c r="L91" s="328" t="s">
        <v>138</v>
      </c>
      <c r="M91" s="329"/>
      <c r="N91" s="329"/>
      <c r="O91" s="329"/>
      <c r="P91" s="329"/>
      <c r="Q91" s="329"/>
      <c r="R91" s="329"/>
      <c r="S91" s="330"/>
    </row>
    <row r="92" spans="1:19" ht="15" customHeight="1" x14ac:dyDescent="0.25">
      <c r="A92" s="437"/>
      <c r="B92" s="417" t="s">
        <v>164</v>
      </c>
      <c r="C92" s="418"/>
      <c r="D92" s="418"/>
      <c r="E92" s="419"/>
      <c r="F92" s="420">
        <v>10</v>
      </c>
      <c r="G92" s="421"/>
      <c r="H92" s="421"/>
      <c r="I92" s="422"/>
      <c r="J92" s="441"/>
      <c r="K92" s="445"/>
      <c r="L92" s="328" t="s">
        <v>291</v>
      </c>
      <c r="M92" s="329"/>
      <c r="N92" s="329"/>
      <c r="O92" s="329"/>
      <c r="P92" s="329"/>
      <c r="Q92" s="329"/>
      <c r="R92" s="329"/>
      <c r="S92" s="330"/>
    </row>
    <row r="93" spans="1:19" ht="15" customHeight="1" x14ac:dyDescent="0.25">
      <c r="A93" s="437"/>
      <c r="B93" s="417" t="s">
        <v>153</v>
      </c>
      <c r="C93" s="418"/>
      <c r="D93" s="418"/>
      <c r="E93" s="419"/>
      <c r="F93" s="420">
        <v>10</v>
      </c>
      <c r="G93" s="421"/>
      <c r="H93" s="421"/>
      <c r="I93" s="422"/>
      <c r="J93" s="441"/>
      <c r="K93" s="445"/>
      <c r="L93" s="328" t="s">
        <v>139</v>
      </c>
      <c r="M93" s="329"/>
      <c r="N93" s="329"/>
      <c r="O93" s="329"/>
      <c r="P93" s="329"/>
      <c r="Q93" s="329"/>
      <c r="R93" s="329"/>
      <c r="S93" s="330"/>
    </row>
    <row r="94" spans="1:19" ht="15" customHeight="1" x14ac:dyDescent="0.25">
      <c r="A94" s="437"/>
      <c r="B94" s="417"/>
      <c r="C94" s="418"/>
      <c r="D94" s="418"/>
      <c r="E94" s="419"/>
      <c r="F94" s="420"/>
      <c r="G94" s="421"/>
      <c r="H94" s="421"/>
      <c r="I94" s="422"/>
      <c r="J94" s="441"/>
      <c r="K94" s="445"/>
      <c r="L94" s="328" t="s">
        <v>881</v>
      </c>
      <c r="M94" s="329"/>
      <c r="N94" s="329"/>
      <c r="O94" s="329"/>
      <c r="P94" s="329"/>
      <c r="Q94" s="329"/>
      <c r="R94" s="329"/>
      <c r="S94" s="330"/>
    </row>
    <row r="95" spans="1:19" ht="15" customHeight="1" x14ac:dyDescent="0.25">
      <c r="A95" s="337"/>
      <c r="B95" s="338"/>
      <c r="C95" s="338"/>
      <c r="D95" s="338"/>
      <c r="E95" s="338"/>
      <c r="F95" s="338"/>
      <c r="G95" s="338"/>
      <c r="H95" s="338"/>
      <c r="I95" s="338"/>
      <c r="J95" s="338"/>
      <c r="K95" s="338"/>
      <c r="L95" s="338"/>
      <c r="M95" s="338"/>
      <c r="N95" s="338"/>
      <c r="O95" s="338"/>
      <c r="P95" s="338"/>
      <c r="Q95" s="338"/>
      <c r="R95" s="338"/>
      <c r="S95" s="339"/>
    </row>
    <row r="96" spans="1:19" ht="19.899999999999999" customHeight="1" x14ac:dyDescent="0.25">
      <c r="A96" s="430" t="s">
        <v>196</v>
      </c>
      <c r="B96" s="431" t="s">
        <v>140</v>
      </c>
      <c r="C96" s="431"/>
      <c r="D96" s="431"/>
      <c r="E96" s="431"/>
      <c r="F96" s="431"/>
      <c r="G96" s="431"/>
      <c r="H96" s="431"/>
      <c r="I96" s="431"/>
      <c r="J96" s="431"/>
      <c r="K96" s="431"/>
      <c r="L96" s="431"/>
      <c r="M96" s="431"/>
      <c r="N96" s="431"/>
      <c r="O96" s="431"/>
      <c r="P96" s="431"/>
      <c r="Q96" s="431"/>
      <c r="R96" s="431"/>
      <c r="S96" s="432"/>
    </row>
    <row r="97" spans="1:19" ht="15" customHeight="1" x14ac:dyDescent="0.25">
      <c r="A97" s="430"/>
      <c r="B97" s="433" t="s">
        <v>575</v>
      </c>
      <c r="C97" s="433"/>
      <c r="D97" s="433"/>
      <c r="E97" s="433"/>
      <c r="F97" s="433"/>
      <c r="G97" s="433"/>
      <c r="H97" s="433"/>
      <c r="I97" s="433"/>
      <c r="J97" s="433"/>
      <c r="K97" s="433"/>
      <c r="L97" s="433"/>
      <c r="M97" s="433"/>
      <c r="N97" s="433"/>
      <c r="O97" s="433"/>
      <c r="P97" s="433"/>
      <c r="Q97" s="433"/>
      <c r="R97" s="433"/>
      <c r="S97" s="434"/>
    </row>
    <row r="98" spans="1:19" ht="154.5" customHeight="1" x14ac:dyDescent="0.25">
      <c r="A98" s="430"/>
      <c r="B98" s="400" t="s">
        <v>585</v>
      </c>
      <c r="C98" s="400"/>
      <c r="D98" s="400"/>
      <c r="E98" s="400"/>
      <c r="F98" s="400"/>
      <c r="G98" s="400"/>
      <c r="H98" s="400"/>
      <c r="I98" s="400"/>
      <c r="J98" s="400"/>
      <c r="K98" s="400"/>
      <c r="L98" s="400"/>
      <c r="M98" s="400"/>
      <c r="N98" s="400"/>
      <c r="O98" s="400"/>
      <c r="P98" s="400"/>
      <c r="Q98" s="400"/>
      <c r="R98" s="400"/>
      <c r="S98" s="401"/>
    </row>
    <row r="99" spans="1:19" ht="15" customHeight="1" x14ac:dyDescent="0.25">
      <c r="A99" s="430"/>
      <c r="B99" s="435" t="s">
        <v>141</v>
      </c>
      <c r="C99" s="435"/>
      <c r="D99" s="435"/>
      <c r="E99" s="435"/>
      <c r="F99" s="435"/>
      <c r="G99" s="435"/>
      <c r="H99" s="435"/>
      <c r="I99" s="435"/>
      <c r="J99" s="435"/>
      <c r="K99" s="435"/>
      <c r="L99" s="435"/>
      <c r="M99" s="435"/>
      <c r="N99" s="435"/>
      <c r="O99" s="435"/>
      <c r="P99" s="435"/>
      <c r="Q99" s="435"/>
      <c r="R99" s="435"/>
      <c r="S99" s="436"/>
    </row>
    <row r="100" spans="1:19" ht="76.900000000000006" customHeight="1" x14ac:dyDescent="0.25">
      <c r="A100" s="430"/>
      <c r="B100" s="400" t="s">
        <v>586</v>
      </c>
      <c r="C100" s="400"/>
      <c r="D100" s="400"/>
      <c r="E100" s="400"/>
      <c r="F100" s="400"/>
      <c r="G100" s="400"/>
      <c r="H100" s="400"/>
      <c r="I100" s="400"/>
      <c r="J100" s="400"/>
      <c r="K100" s="400"/>
      <c r="L100" s="400"/>
      <c r="M100" s="400"/>
      <c r="N100" s="400"/>
      <c r="O100" s="400"/>
      <c r="P100" s="400"/>
      <c r="Q100" s="400"/>
      <c r="R100" s="400"/>
      <c r="S100" s="401"/>
    </row>
    <row r="101" spans="1:19" ht="15" customHeight="1" x14ac:dyDescent="0.25">
      <c r="A101" s="430"/>
      <c r="B101" s="435" t="s">
        <v>142</v>
      </c>
      <c r="C101" s="435"/>
      <c r="D101" s="435"/>
      <c r="E101" s="435"/>
      <c r="F101" s="435"/>
      <c r="G101" s="435"/>
      <c r="H101" s="435"/>
      <c r="I101" s="435"/>
      <c r="J101" s="435"/>
      <c r="K101" s="435"/>
      <c r="L101" s="435"/>
      <c r="M101" s="435"/>
      <c r="N101" s="435"/>
      <c r="O101" s="435"/>
      <c r="P101" s="435"/>
      <c r="Q101" s="435"/>
      <c r="R101" s="435"/>
      <c r="S101" s="436"/>
    </row>
    <row r="102" spans="1:19" ht="64.5" customHeight="1" x14ac:dyDescent="0.25">
      <c r="A102" s="430"/>
      <c r="B102" s="400" t="s">
        <v>587</v>
      </c>
      <c r="C102" s="400"/>
      <c r="D102" s="400"/>
      <c r="E102" s="400"/>
      <c r="F102" s="400"/>
      <c r="G102" s="400"/>
      <c r="H102" s="400"/>
      <c r="I102" s="400"/>
      <c r="J102" s="400"/>
      <c r="K102" s="400"/>
      <c r="L102" s="400"/>
      <c r="M102" s="400"/>
      <c r="N102" s="400"/>
      <c r="O102" s="400"/>
      <c r="P102" s="400"/>
      <c r="Q102" s="400"/>
      <c r="R102" s="400"/>
      <c r="S102" s="401"/>
    </row>
    <row r="103" spans="1:19" ht="15" customHeight="1" x14ac:dyDescent="0.25">
      <c r="A103" s="22"/>
      <c r="B103" s="11"/>
      <c r="C103" s="10"/>
      <c r="D103" s="10"/>
      <c r="E103" s="10"/>
      <c r="F103" s="10"/>
      <c r="G103" s="10"/>
      <c r="H103" s="10"/>
      <c r="I103" s="10"/>
      <c r="J103" s="10"/>
      <c r="K103" s="10"/>
      <c r="L103" s="10"/>
      <c r="M103" s="10"/>
      <c r="N103" s="10"/>
      <c r="O103" s="10"/>
      <c r="P103" s="10"/>
      <c r="Q103" s="10"/>
      <c r="R103" s="10"/>
      <c r="S103" s="182"/>
    </row>
  </sheetData>
  <sheetProtection algorithmName="SHA-512" hashValue="mNTB+bhB1HsStuSCBmm0AN/OcVBXdWObHKzyxqYVyzqCdqXiR9Qd2eU9/ccWh+vb1cSFObj3vseppZael5rEEA==" saltValue="goz5STW7Chhdo/lkru4XB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disablePrompts="1" count="7">
    <dataValidation type="list" allowBlank="1" showInputMessage="1" showErrorMessage="1" sqref="N54:S68" xr:uid="{00000000-0002-0000-0800-000000000000}">
      <formula1>KEK_Z1</formula1>
    </dataValidation>
    <dataValidation type="list" allowBlank="1" showInputMessage="1" showErrorMessage="1" sqref="N34:S53" xr:uid="{00000000-0002-0000-0800-000001000000}">
      <formula1>KEU_Z1</formula1>
    </dataValidation>
    <dataValidation type="list" allowBlank="1" showInputMessage="1" showErrorMessage="1" sqref="N14:S33" xr:uid="{00000000-0002-0000-0800-000002000000}">
      <formula1>KEW_Z1</formula1>
    </dataValidation>
    <dataValidation type="list" allowBlank="1" showInputMessage="1" showErrorMessage="1" sqref="L81:L85" xr:uid="{00000000-0002-0000-0800-000003000000}">
      <formula1>PRAC_STUD</formula1>
    </dataValidation>
    <dataValidation type="list" allowBlank="1" showInputMessage="1" showErrorMessage="1" sqref="L72:L79" xr:uid="{00000000-0002-0000-0800-000004000000}">
      <formula1>METODY</formula1>
    </dataValidation>
    <dataValidation type="list" allowBlank="1" showInputMessage="1" showErrorMessage="1" sqref="L7" xr:uid="{00000000-0002-0000-0800-000005000000}">
      <formula1>STATUS</formula1>
    </dataValidation>
    <dataValidation type="list" allowBlank="1" showInputMessage="1" showErrorMessage="1" sqref="B90:E94" xr:uid="{00000000-0002-0000-0800-000006000000}">
      <formula1>ZAL</formula1>
    </dataValidation>
  </dataValidations>
  <hyperlinks>
    <hyperlink ref="O13" r:id="rId1" xr:uid="{EC435FF3-7864-4CBF-944D-889E51B507B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Daria Majewska-Bielecka</DisplayName>
        <AccountId>26</AccountId>
        <AccountType/>
      </UserInfo>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Iwona Rafaląt</DisplayName>
        <AccountId>61</AccountId>
        <AccountType/>
      </UserInfo>
      <UserInfo>
        <DisplayName>Krzysztof Osiński</DisplayName>
        <AccountId>69</AccountId>
        <AccountType/>
      </UserInfo>
      <UserInfo>
        <DisplayName>Izabela Grzenkowicz</DisplayName>
        <AccountId>70</AccountId>
        <AccountType/>
      </UserInfo>
      <UserInfo>
        <DisplayName>Zbigniew Kulik</DisplayName>
        <AccountId>78</AccountId>
        <AccountType/>
      </UserInfo>
      <UserInfo>
        <DisplayName>Monika Różycka</DisplayName>
        <AccountId>80</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18B90A-9898-471C-90FF-8489B16A3A95}">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dcmitype/"/>
    <ds:schemaRef ds:uri="35287338-ff91-4b50-b2d3-b89268c60951"/>
    <ds:schemaRef ds:uri="http://schemas.microsoft.com/office/infopath/2007/PartnerControls"/>
    <ds:schemaRef ds:uri="5750e74c-419f-49d7-9bb1-c46283c76001"/>
    <ds:schemaRef ds:uri="http://www.w3.org/XML/1998/namespace"/>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Z1_ZP</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Z1_ZP!Obszar_wydruku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2020-09-18T11:31:19Z</cp:lastPrinted>
  <dcterms:created xsi:type="dcterms:W3CDTF">2019-07-09T12:30:06Z</dcterms:created>
  <dcterms:modified xsi:type="dcterms:W3CDTF">2020-10-01T12:30:27Z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