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8_{AFCA4FF7-035E-4FB6-8EF3-F059DC30EA26}" xr6:coauthVersionLast="47" xr6:coauthVersionMax="47" xr10:uidLastSave="{00000000-0000-0000-0000-000000000000}"/>
  <bookViews>
    <workbookView xWindow="-120" yWindow="480" windowWidth="38640" windowHeight="21240" tabRatio="907" firstSheet="1" activeTab="1" xr2:uid="{00000000-000D-0000-FFFF-FFFF00000000}"/>
  </bookViews>
  <sheets>
    <sheet name="E1_RiF" sheetId="1" state="hidden" r:id="rId1"/>
    <sheet name="M (1)" sheetId="2" r:id="rId2"/>
    <sheet name="1.1. " sheetId="3" r:id="rId3"/>
    <sheet name="1.2" sheetId="6" r:id="rId4"/>
    <sheet name="1.3" sheetId="7" r:id="rId5"/>
    <sheet name="1.4" sheetId="8" r:id="rId6"/>
    <sheet name="1.5" sheetId="9" r:id="rId7"/>
    <sheet name="M (2)" sheetId="14" r:id="rId8"/>
    <sheet name="2.1" sheetId="15" r:id="rId9"/>
    <sheet name="2.2" sheetId="16" r:id="rId10"/>
    <sheet name="2.3" sheetId="17" r:id="rId11"/>
    <sheet name="2.4" sheetId="18" r:id="rId12"/>
    <sheet name="M (3)" sheetId="5" r:id="rId13"/>
    <sheet name="3.1" sheetId="10" r:id="rId14"/>
    <sheet name="3.2" sheetId="11" r:id="rId15"/>
    <sheet name="3.3" sheetId="12" r:id="rId16"/>
    <sheet name="3.4" sheetId="13"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state="hidden" r:id="rId56"/>
    <sheet name="15.1" sheetId="59" state="hidden" r:id="rId57"/>
    <sheet name="15.2" sheetId="60" state="hidden"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E1_RiF!$A$1:$I$78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1" i="1" l="1"/>
  <c r="H71" i="1" s="1"/>
  <c r="H28" i="54" l="1"/>
  <c r="J26"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0" i="1"/>
  <c r="H20" i="1" s="1"/>
  <c r="I19" i="1"/>
  <c r="H19" i="1" s="1"/>
  <c r="I18" i="1"/>
  <c r="H18" i="1" s="1"/>
  <c r="I17" i="1"/>
  <c r="H17" i="1" s="1"/>
  <c r="I29" i="1"/>
  <c r="H29" i="1" s="1"/>
  <c r="I28" i="1"/>
  <c r="H28" i="1" s="1"/>
  <c r="I27" i="1"/>
  <c r="H27" i="1" s="1"/>
  <c r="I26" i="1"/>
  <c r="H26"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16" i="1"/>
  <c r="R6" i="14" s="1"/>
  <c r="D16" i="1"/>
  <c r="M4" i="14" s="1"/>
  <c r="G21" i="1"/>
  <c r="G25" i="1"/>
  <c r="R6" i="5" s="1"/>
  <c r="D25" i="1"/>
  <c r="M4" i="5" s="1"/>
  <c r="G84" i="3"/>
  <c r="G10" i="1"/>
  <c r="R6" i="2" s="1"/>
  <c r="D10" i="1"/>
  <c r="M4" i="2" s="1"/>
  <c r="G85" i="3" l="1"/>
  <c r="R6" i="46"/>
  <c r="G65" i="1"/>
  <c r="H66" i="1"/>
  <c r="H63" i="1"/>
  <c r="G84" i="51"/>
  <c r="G85" i="51" s="1"/>
  <c r="H75" i="1"/>
  <c r="G84" i="62"/>
  <c r="G85" i="62" s="1"/>
  <c r="H72" i="1"/>
  <c r="G77" i="1"/>
  <c r="I30" i="1"/>
  <c r="D77" i="1"/>
  <c r="G24" i="1"/>
  <c r="H38" i="1"/>
  <c r="I25" i="1"/>
  <c r="G45" i="1"/>
  <c r="I63" i="1"/>
  <c r="D45" i="1"/>
  <c r="D24" i="1"/>
  <c r="D33" i="1"/>
  <c r="I38" i="1"/>
  <c r="H42" i="1"/>
  <c r="D54" i="1"/>
  <c r="I55" i="1"/>
  <c r="D65" i="1"/>
  <c r="I66" i="1"/>
  <c r="I16" i="1"/>
  <c r="G33" i="1"/>
  <c r="I46" i="1"/>
  <c r="G54" i="1"/>
  <c r="H68" i="1"/>
  <c r="H25" i="1"/>
  <c r="H59" i="1"/>
  <c r="H34" i="1"/>
  <c r="H55" i="1"/>
  <c r="H10" i="1"/>
  <c r="H16"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<sst xmlns="http://schemas.openxmlformats.org/spreadsheetml/2006/main" count="5057" uniqueCount="905">
  <si>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</si>
  <si>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</si>
  <si>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</si>
  <si>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</si>
  <si>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</si>
  <si>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</si>
  <si>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</si>
  <si>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</si>
  <si>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</si>
  <si>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</si>
  <si>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</si>
  <si>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</si>
  <si>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</si>
  <si>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</si>
  <si>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</si>
  <si>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</si>
  <si>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</si>
  <si>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</si>
  <si>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</si>
  <si>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</si>
  <si>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</si>
  <si>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</si>
  <si>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</si>
  <si>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</si>
  <si>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</si>
  <si>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</si>
  <si>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</si>
  <si>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</si>
  <si>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</si>
  <si>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</si>
  <si>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</si>
  <si>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</si>
  <si>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</si>
  <si>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</si>
  <si>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</si>
  <si>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</si>
  <si>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</si>
  <si>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</si>
  <si>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</si>
  <si>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</si>
  <si>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</si>
  <si>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</si>
  <si>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</si>
  <si>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</si>
  <si>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</si>
  <si>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</si>
  <si>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</si>
  <si>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</si>
  <si>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</si>
  <si>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</si>
  <si>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</si>
  <si>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</si>
  <si>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</si>
  <si>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</si>
  <si>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</si>
  <si>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</si>
  <si>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</si>
  <si>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</si>
  <si>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</si>
  <si>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</si>
  <si>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</si>
  <si>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</si>
  <si>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</si>
  <si>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</si>
  <si>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</si>
  <si>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</si>
  <si>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</si>
  <si>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</si>
  <si>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</si>
  <si>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</si>
  <si>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</si>
  <si>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</si>
  <si>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</si>
  <si>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</si>
  <si>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</si>
  <si>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</si>
  <si>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</si>
  <si>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</si>
  <si>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</si>
  <si>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</si>
  <si>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</si>
  <si>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</si>
  <si>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</si>
  <si>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</si>
  <si>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</si>
  <si>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</si>
  <si>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</si>
  <si>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</si>
  <si>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</si>
  <si>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</si>
  <si>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</si>
  <si>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</si>
  <si>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</si>
  <si>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</si>
  <si>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</si>
  <si>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</si>
  <si>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</si>
  <si>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</si>
  <si>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</si>
  <si>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</si>
  <si>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</si>
  <si>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</si>
  <si>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</si>
  <si>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</si>
  <si>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</si>
  <si>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</si>
  <si>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</si>
  <si>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</si>
  <si>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</si>
  <si>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</si>
  <si>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</si>
  <si>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</si>
  <si>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</si>
  <si>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</si>
  <si>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</si>
  <si>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</si>
  <si>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</si>
  <si>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</si>
  <si>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</si>
  <si>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</si>
  <si>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</si>
  <si>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</si>
  <si>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</si>
  <si>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</si>
  <si>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</si>
  <si>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</si>
  <si>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</si>
  <si>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</si>
  <si>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</si>
  <si>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</si>
  <si>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</si>
  <si>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</si>
  <si>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</si>
  <si>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</si>
  <si>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</si>
  <si>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</si>
  <si>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</si>
  <si>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</si>
  <si>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</si>
  <si>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</si>
  <si>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</si>
  <si>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</si>
  <si>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</si>
  <si>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</si>
  <si>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</si>
  <si>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</si>
  <si>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</si>
  <si>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</si>
  <si>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</si>
  <si>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</si>
  <si>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</si>
  <si>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</si>
  <si>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</si>
  <si>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</si>
  <si>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</si>
  <si>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</si>
  <si>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</si>
  <si>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</si>
  <si>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</si>
  <si>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</si>
  <si>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</si>
  <si>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</si>
  <si>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</si>
  <si>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</si>
  <si>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</si>
  <si>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</si>
  <si>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</si>
  <si>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</si>
  <si>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</si>
  <si>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</si>
  <si>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</si>
  <si>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</si>
  <si>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</si>
  <si>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</si>
  <si>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</si>
  <si>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</si>
  <si>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</si>
  <si>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</si>
  <si>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</si>
  <si>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</si>
  <si>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</si>
  <si>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</si>
  <si>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</si>
  <si>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</si>
  <si>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</si>
  <si>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</si>
  <si>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</si>
  <si>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</si>
  <si>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</si>
  <si>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</si>
  <si>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</si>
  <si>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</si>
  <si>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</si>
  <si>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</si>
  <si>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</si>
  <si>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</si>
  <si>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</si>
  <si>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</si>
  <si>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</si>
  <si>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</si>
  <si>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</si>
  <si>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</si>
  <si>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</si>
  <si>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</si>
  <si>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</si>
  <si>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</si>
  <si>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</si>
  <si>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</si>
  <si>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</si>
  <si>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</si>
  <si>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</si>
  <si>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</si>
  <si>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</si>
  <si>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</si>
  <si>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</si>
  <si>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</si>
  <si>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</si>
  <si>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</si>
  <si>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</si>
  <si>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</si>
  <si>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</si>
  <si>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</si>
  <si>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</si>
  <si>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</si>
  <si>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</si>
  <si>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</si>
  <si>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</si>
  <si>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</si>
  <si>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</si>
  <si>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</si>
  <si>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</si>
  <si>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</si>
  <si>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</si>
  <si>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</si>
  <si>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</si>
  <si>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</si>
  <si>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</si>
  <si>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</si>
  <si>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</si>
  <si>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</si>
  <si>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</si>
  <si>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</si>
  <si>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</si>
  <si>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</si>
  <si>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</si>
  <si>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</si>
  <si>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</si>
  <si>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</si>
  <si>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</si>
  <si>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</si>
  <si>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</si>
  <si>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</si>
  <si>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</si>
  <si>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</si>
  <si>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</si>
  <si>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</si>
  <si>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</si>
  <si>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</si>
  <si>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</si>
  <si>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</si>
  <si>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</si>
  <si>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</si>
  <si>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</si>
  <si>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</si>
  <si>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</si>
  <si>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</si>
  <si>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</si>
  <si>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</si>
  <si>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</si>
  <si>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</si>
  <si>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</si>
  <si>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</si>
  <si>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</si>
  <si>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</si>
  <si>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</si>
  <si>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</si>
  <si>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</si>
  <si>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</si>
  <si>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</si>
  <si>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</si>
  <si>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</si>
  <si>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</si>
  <si>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</si>
  <si>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</si>
  <si>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</si>
  <si>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</si>
  <si>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</si>
  <si>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</si>
  <si>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</si>
  <si>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</si>
  <si>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</si>
  <si>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</si>
  <si>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</si>
  <si>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</si>
  <si>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</si>
  <si>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</si>
  <si>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</si>
  <si>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</si>
  <si>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</si>
  <si>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</si>
  <si>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</si>
  <si>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</si>
  <si>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</si>
  <si>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</si>
  <si>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</si>
  <si>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</si>
  <si>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</si>
  <si>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</si>
  <si>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</si>
  <si>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</si>
  <si>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</si>
  <si>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</si>
  <si>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</si>
  <si>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</si>
  <si>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</si>
  <si>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</si>
  <si>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</si>
  <si>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</si>
  <si>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</si>
  <si>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</si>
  <si>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</si>
  <si>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</si>
  <si>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</si>
  <si>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</si>
  <si>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</si>
  <si>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</si>
  <si>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</si>
  <si>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</si>
  <si>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</si>
  <si>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</si>
  <si>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</si>
  <si>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</si>
  <si>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</si>
  <si>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</si>
  <si>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</si>
  <si>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</si>
  <si>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</si>
  <si>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</si>
  <si>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</si>
  <si>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</si>
  <si>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</si>
  <si>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</si>
  <si>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</si>
  <si>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</si>
  <si>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</si>
  <si>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</si>
  <si>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</si>
  <si>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</si>
  <si>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</si>
  <si>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</si>
  <si>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</si>
  <si>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</si>
  <si>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</si>
  <si>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</si>
  <si>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</si>
  <si>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</si>
  <si>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</si>
  <si>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</si>
  <si>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</si>
  <si>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</si>
  <si>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</si>
  <si>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</si>
  <si>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</si>
  <si>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</si>
  <si>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</si>
  <si>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</si>
  <si>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</si>
  <si>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</si>
  <si>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</si>
  <si>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</si>
  <si>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</si>
  <si>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</si>
  <si>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</si>
  <si>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</si>
  <si>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</si>
  <si>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</si>
  <si>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</si>
  <si>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</si>
  <si>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</si>
  <si>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</si>
  <si>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</si>
  <si>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</si>
  <si>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</si>
  <si>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</si>
  <si>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</si>
  <si>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</si>
  <si>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</si>
  <si>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</si>
  <si>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Finansowanie działalności gospodarczej</t>
  </si>
  <si>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</si>
  <si>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</si>
  <si>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</si>
  <si>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</si>
  <si>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</si>
  <si>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</si>
  <si>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Bednarz J., Gostomski E., Finansowanie działalności gospodarcvzej, Wyd. Uniwersytetu Gdańskiego, Gdańsk 2008. </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</si>
  <si>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</si>
  <si>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</si>
  <si>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</si>
  <si>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</si>
  <si>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</si>
  <si>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</si>
  <si>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</si>
  <si>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Biznes w działaniu, Organizacja i zarządzanie, Ekonomia stosowana, Finanse i rachunkowość</t>
  </si>
  <si>
    <t xml:space="preserve">Moduł składa się z dwóch kursów: Finansowanie działalności gospodarczej oraz Narzędzia HR w firmie. Istotą modułu jest zrozumienie zależności między rachunkowością finansową a rachunkowością zarządczą, a także między finansowaniem działalności gospodarczej, a dostępnymi na rynku instrumentami finansowymi. Celem modułu jest przedstawienie możliwości informacyjnych rachunkowości finansowej dla celów zarządzania firmą i podejmowania decyzji, a także wielości rozwiązań w zakresie pozyskiwania źródeł do finansowania działalności gospodarczej oraz szans i zagrożeń wynikających z charakteru rynku finansowego. Ponadto w ramach modułu student poznaje podstawowe narzędzia HR w firmie, co w przyszłości umożliwi mu prawidłową realizację polityki HR w przedsiębiorstwie. Szczególny nacisk zostanie położony na skuteczne narzędzia wspierające procesy rekrutacyjne w firmie. </t>
  </si>
  <si>
    <t>Regulamin praktyk oraz dokumentacja praktyk dostępne na stronie www.zpsb.pl, w zakładce Strefa Studenta - Plikownia (Praktyki studenckie)</t>
  </si>
  <si>
    <t xml:space="preserve">Istotą modułu dla specjalności Zarządzanie biznesem jest wyposażenie słuchacza w wiedzę i umiejętności, niezbędne dla prowadzenia własnej działalności gospodarczej. Kolejne kursy w ramach modułu obejmują takie zagadnienia jak dyscyplina finansowa, ze szczególnym uwzgędnieniem kwestii związanych z odpowiedzialnością wobec organów podatkowych, zarządzanie projektami, gdzie szczególne znaczenie przypsuje się planowaniu przedsięwzięć projektowych w kluczowych dla nich obszarch. Pierwszy moduł specjalnościowy Zarządzanie biznesem zamykają zagadnienia związane z E-commerce,  istotnej formy funkcjonowania współczesnych podmiotów gospodarczych na rynku. </t>
  </si>
  <si>
    <t xml:space="preserve">Biznes w działaniu, Ekonomia stosowana, Kluczowe kompetencje dla biznesu, Zarządzanie marketingowe, Organizacja i zarządzanie, Finanse i rachunkowość. </t>
  </si>
  <si>
    <t>Biznes w działaniu, Ekonomia stosowana, Kluczowe kompetencje dla biznesu, Zarządzanie marketingowe, Organizacja i zarządzanie, Finanse i rachunkowość.</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</si>
  <si>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</si>
  <si>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</si>
  <si>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</si>
  <si>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</si>
  <si>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</si>
  <si>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</si>
  <si>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</si>
  <si>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</si>
  <si>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</si>
  <si>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</si>
  <si>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</si>
  <si>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</si>
  <si>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</si>
  <si>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</si>
  <si>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</si>
  <si>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</si>
  <si>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</si>
  <si>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</si>
  <si>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</si>
  <si>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</si>
  <si>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</si>
  <si>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</si>
  <si>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</si>
  <si>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</si>
  <si>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</si>
  <si>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</si>
  <si>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</si>
  <si>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</si>
  <si>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</si>
  <si>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</si>
  <si>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</si>
  <si>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</si>
  <si>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</si>
  <si>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</si>
  <si>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</si>
  <si>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</si>
  <si>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</si>
  <si>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</si>
  <si>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</si>
  <si>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</si>
  <si>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</si>
  <si>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</si>
  <si>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</si>
  <si>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</si>
  <si>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</si>
  <si>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</si>
  <si>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</si>
  <si>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</si>
  <si>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</si>
  <si>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</si>
  <si>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</si>
  <si>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</si>
  <si>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</si>
  <si>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</si>
  <si>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</si>
  <si>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</si>
  <si>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</si>
  <si>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</si>
  <si>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</si>
  <si>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</si>
  <si>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</si>
  <si>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</si>
  <si>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</si>
  <si>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</si>
  <si>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</si>
  <si>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</si>
  <si>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</si>
  <si>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</si>
  <si>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</si>
  <si>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</si>
  <si>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</si>
  <si>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</si>
  <si>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</si>
  <si>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</si>
  <si>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</si>
  <si>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</si>
  <si>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</si>
  <si>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</si>
  <si>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</si>
  <si>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</si>
  <si>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</si>
  <si>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</si>
  <si>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</si>
  <si>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</si>
  <si>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</si>
  <si>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</si>
  <si>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</si>
  <si>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</si>
  <si>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</si>
  <si>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</si>
  <si>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</si>
  <si>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</si>
  <si>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</si>
  <si>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</si>
  <si>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</si>
  <si>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</si>
  <si>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</si>
  <si>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</si>
  <si>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</si>
  <si>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</si>
  <si>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</si>
  <si>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</si>
  <si>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</si>
  <si>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</si>
  <si>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</si>
  <si>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</si>
  <si>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</si>
  <si>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</si>
  <si>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</si>
  <si>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</si>
  <si>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</si>
  <si>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</si>
  <si>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</si>
  <si>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</si>
  <si>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</si>
  <si>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</si>
  <si>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</si>
  <si>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</si>
  <si>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</si>
  <si>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</si>
  <si>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</si>
  <si>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</si>
  <si>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Moduł specjalistyczny obejmuje następujące kursy: Strategie w biznesie, Narzędzia IT w prowadzeniu własnej firmy oraz Profesional workshop (realizowany w języku obcym). Moduł stanowi kontynuację modułu poświęconego zarządzaniu mikro, małym i średnim biznesem,  w ramach specjalności Zarządzanie biznesem.  Kursy te przygotowują osoby, planujące prowadzenie własnego biznesu, do umiejętnego fukcjonowania w warunkach gospodarki wolnorynkowej, której najważniejszymi cechami jest rosnąca konkurencja oraz wciąż zmieniające się warunki funkcjonowania każdej firmy. Strategie w biznesie to niezbędne narzędzia, by z odpowiednim wyprzedzeniem monitorować otaczającą firmę rzeczywistość oraz w porę reagować na wszelkie zdarzenia, mogące wpływać na sytuację firmy. Z kolei w ramach kursu poświęconemu narzędziom IT w biznesie,  student poznaje, jakie narzędzia mogą wspierać przedsiębiorcę w prowadzeniu własnej firmy. Zasadniczym celem modułu jest rozwijanie praktycznych umiejętności w zakresie uniwersalnych, kluczowych kompetencji menedżerskich.</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</si>
  <si>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</si>
  <si>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</si>
  <si>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</si>
  <si>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</si>
  <si>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</si>
  <si>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</si>
  <si>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</si>
  <si>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analizować przepisy prawa podatkowego i finansowego oraz dostosować do nich swoje działania jako przedsiębiorcy; zaplanować wykorzystanie oraz zastosować narzędzia i technologie informatyczne do prowadzenia własnego biznesu; działać w konktekście konkretnych projektów biznesowych, formułując wnioski i propozycje rozwiązań dla biznesu a także w tym zakresie organizować zasoby ludzkie.</t>
  </si>
  <si>
    <t xml:space="preserve">uświadamiać sobie istotę współzależności oraz wzajemnej odpowiedzialności podmiotów uczestniczących w obrocie gospodarczym; współpracować w grupie w ramach przygotowania i realizacji projektów biznesowych; wykazuywać wiedzę i samodzielność w pracy; być przedsiębiorczym i kreatywnym, gotowym do podejmoania wyzwań, związanych z realizacją konkretnych przedsięwzięć biznesowych. </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</si>
  <si>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</si>
  <si>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</si>
  <si>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</si>
  <si>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</si>
  <si>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</si>
  <si>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</si>
  <si>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</si>
  <si>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</si>
  <si>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</si>
  <si>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</si>
  <si>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</si>
  <si>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</si>
  <si>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</si>
  <si>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</si>
  <si>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</si>
  <si>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</si>
  <si>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</si>
  <si>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</si>
  <si>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</si>
  <si>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</si>
  <si>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</si>
  <si>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</si>
  <si>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</si>
  <si>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</si>
  <si>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</si>
  <si>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</si>
  <si>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</si>
  <si>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</si>
  <si>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</si>
  <si>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</si>
  <si>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</si>
  <si>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</si>
  <si>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</si>
  <si>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</si>
  <si>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</si>
  <si>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</si>
  <si>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</si>
  <si>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</si>
  <si>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</si>
  <si>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</si>
  <si>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</si>
  <si>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</si>
  <si>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</si>
  <si>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</si>
  <si>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</si>
  <si>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</si>
  <si>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</si>
  <si>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</si>
  <si>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</si>
  <si>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</si>
  <si>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</si>
  <si>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</si>
  <si>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</si>
  <si>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</si>
  <si>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</si>
  <si>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</si>
  <si>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</si>
  <si>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</si>
  <si>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</si>
  <si>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</si>
  <si>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</si>
  <si>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</si>
  <si>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</si>
  <si>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</si>
  <si>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</si>
  <si>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</si>
  <si>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</si>
  <si>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</si>
  <si>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</si>
  <si>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</si>
  <si>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</si>
  <si>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</si>
  <si>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</si>
  <si>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</si>
  <si>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</si>
  <si>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</si>
  <si>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</si>
  <si>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</si>
  <si>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</si>
  <si>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</si>
  <si>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</si>
  <si>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</si>
  <si>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</si>
  <si>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</si>
  <si>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</si>
  <si>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</si>
  <si>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</si>
  <si>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</si>
  <si>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</si>
  <si>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</si>
  <si>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</si>
  <si>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</si>
  <si>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</si>
  <si>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</si>
  <si>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</si>
  <si>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</si>
  <si>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</si>
  <si>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</si>
  <si>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</si>
  <si>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</si>
  <si>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</si>
  <si>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</si>
  <si>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</si>
  <si>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</si>
  <si>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</si>
  <si>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</si>
  <si>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</si>
  <si>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</si>
  <si>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</si>
  <si>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</si>
  <si>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</si>
  <si>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</si>
  <si>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</si>
  <si>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</si>
  <si>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</si>
  <si>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</si>
  <si>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</si>
  <si>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</si>
  <si>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</si>
  <si>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</si>
  <si>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</si>
  <si>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</si>
  <si>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</si>
  <si>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</si>
  <si>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</si>
  <si>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</si>
  <si>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</si>
  <si>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</si>
  <si>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</si>
  <si>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</si>
  <si>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</si>
  <si>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</si>
  <si>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</si>
  <si>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</si>
  <si>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</si>
  <si>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</si>
  <si>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</si>
  <si>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</si>
  <si>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</si>
  <si>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</si>
  <si>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</si>
  <si>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potrafi prawidłowo przeanalizować i interpretować  dokumentację związaną z pozyskiwaniem źródeł finanosowania działalności. Potrafi przygotować odpowiednie dokumenty, wnioski itp.</t>
  </si>
  <si>
    <t xml:space="preserve">jest gotów do odpowiedniej oceny i akceptacji pewnego poziomu ryzyka w inicjowanych i wdrażanych w firmie projektów biznesowych. </t>
  </si>
  <si>
    <t xml:space="preserve">jest gotów do podejmowania decyzji biznesowych na podstawie zdobytej wiedzy oraz samodzielnej identyfikacji, diagnozy konkretnych problemów ekonomicznych i zarządczych. </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</si>
  <si>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</si>
  <si>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</si>
  <si>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</si>
  <si>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</si>
  <si>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</si>
  <si>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</si>
  <si>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</si>
  <si>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</si>
  <si>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</si>
  <si>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</si>
  <si>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</si>
  <si>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</si>
  <si>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</si>
  <si>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</si>
  <si>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</si>
  <si>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</si>
  <si>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</si>
  <si>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</si>
  <si>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</si>
  <si>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</si>
  <si>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</si>
  <si>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</si>
  <si>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</si>
  <si>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</si>
  <si>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</si>
  <si>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</si>
  <si>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</si>
  <si>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</si>
  <si>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</si>
  <si>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</si>
  <si>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</si>
  <si>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</si>
  <si>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</si>
  <si>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</si>
  <si>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</si>
  <si>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</si>
  <si>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</si>
  <si>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</si>
  <si>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</si>
  <si>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</si>
  <si>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</si>
  <si>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</si>
  <si>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</si>
  <si>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</si>
  <si>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</si>
  <si>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</si>
  <si>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</si>
  <si>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</si>
  <si>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</si>
  <si>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</si>
  <si>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</si>
  <si>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</si>
  <si>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</si>
  <si>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</si>
  <si>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</si>
  <si>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</si>
  <si>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</si>
  <si>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</si>
  <si>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</si>
  <si>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</si>
  <si>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</si>
  <si>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</si>
  <si>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</si>
  <si>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</si>
  <si>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</si>
  <si>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</si>
  <si>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</si>
  <si>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</si>
  <si>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</si>
  <si>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</si>
  <si>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</si>
  <si>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</si>
  <si>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</si>
  <si>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</si>
  <si>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</si>
  <si>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</si>
  <si>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formy i  żródła finansowania działalności gospodarczej; pojęcie kapitału własnego i kapitału obcego, a także rozróżnia sposoby finansowania krótko- i długotermnowego; jakie jest znaczenie rynku finansowego w gospodarce rynkowej; segmenty i podmioty rynku finansowego; instrumenty finansowe według kryterium rentowności i płynności; narzędzia wspierające obszar HR w firmie; proces rekrutacji w przedsiębiorstwie; na czym polega planowanie rozwój pracowników; zasady tworzenia systemu motywacyjnego, zarządzania czasem pracy; problemy w obszarze zarządzania zasobami ludzkimi oraz narzędzia i metody w celu ich rozwiązania lub uefektywnienia funkcjonowania organizacji w obszarze HR. </t>
  </si>
  <si>
    <t xml:space="preserve">potrafi dokonać wyboru optymalnej formy i źródła finansowania określonej działalności gospodarczej, a także przeprowadzić analizę struktury kapitału i ocenić kondycję finansową podmiotu; dobrać i wykorzystać optymalne narzędzia wspierające obszar HR w firmie; prawidłowo interpretować typowe problemy z zakresu HR a także je diagnozować i rozwiązywać oraz dobrać odpowiednie narzędzia i metody w celu ich rozwiązania lub uefektywnienia funkcjonowania organizacji w obszarze HR.
</t>
  </si>
  <si>
    <t>identyfikować i stosować rózne możliwości finansowania działalności gospodarczej; do samodzielnej oceny danej formy finansowania i jej dopasowania do danego podmiotu gospodarczego; umiejętnie zastosować wybrane narzędzia HR w firmie; przyjąć krytyczną postawę wobec wyników swojej pracy; myśleć racjonalnie i oceniać poziom swojej wiedzy oraz umiejętności; dokonywać samooceny własnych kompetencji i doskonalić umiejętności, wyznaczać kierunki własnego rozwoju i kształcenia.</t>
  </si>
  <si>
    <t xml:space="preserve">zna zasady, związane z finansowaniem działalności gospodarczej i finansami firmy. Zna narzędzia wspierające decyzje oraz procesy zwiazane z pozyskiwaniem i wykorzystywaniem źródeł finansowania działalności gospodarczej. </t>
  </si>
  <si>
    <t xml:space="preserve">wymogi, związane z zachowaniem dyscypliny finansowej w firmie, ze szczególnym uwzględnieniem zobowiązań wobec instytucji podatkowych; na czym polegają najważniejsze powiązania między podmiotami gospodarczymi, w szczególności między firmą, a jej otoczeniem; zasady tworzenia i organizowania podmiotów gospodarczych, jak również przedsięwzięć w ramach ich funkcjonowania; zasady funkcjonowania w obrocie gospodarczym przy wykorzystaniu instrumentów e-commerce i e-biznesu. </t>
  </si>
  <si>
    <t xml:space="preserve">jest świadomy złożoności procesów zachodzących w organizacji i jest zdolny do ich badania - analizy, oceny i raportowania. </t>
  </si>
  <si>
    <t>świadomie wykorzystywać swoją wiedzę, dokonywać samooceny swoich kompetencji w zakresie procesów zachodzących w ramach firmy oraz w jej otoczeniu mikro- i makroekonomicznym; samodzielnie dokonywać analiz rynkowych, myśleć logicznie, być odpowiedzialnym w wykonywaniu swoich obowiązków zawodowych; do stałego doskonalenia swojej wiedzy i umiejętności z zakresu stosowania narzędzi IT w procesach decyzyjnych i zarządczych;  do doskonalenia specjalistycznego słownictwa w języku obcym.</t>
  </si>
  <si>
    <t>reguły rządzące gospodarką rynkową oraz podmiotami, uczestniczącymi w procesie gospodarowania oraz wzajemne relacje między nimi;  metody i narzędzia analizy strategicznej przedsiębiorstwa w różnych obszarach jego funkcjonowania; nowoczesne techniik i narzędzia informatyczne i informacyjne oraz możliwości ich wykorzystania w biznesie; współczesne koncepcjie i narzędzia wspomagania decyzji; zagadnienia specjalistyczne z zakresu związanego z docelowym profilem zawodowym/ specjalnością;  słownictwo specjalistyczne związane z tematyką biznesową.</t>
  </si>
  <si>
    <t>analizować  i oceniać zjawiska gospodarcze w otoczeniu firmy i wykorzystać to w praktyce; analizować i oceniać przyczyny i skutki wszelkich zjawisk zachodzących w firmie, jak również decyzje podmiotów z jej otoczenia; formułować praktyczne wnioski i forsować swoje pomysły w kwestii rozwiązywania konkretnych problemów biznesowych; wykorzystać praktyczne umiejętności w zakresie wybranych aspektów komputerowego modelowania i analizy wybranych problemów decyzyjnych; posługiwać się w języku obcym specjalistycznym słownictwem związanym z tematyką biznesową.</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</si>
  <si>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</si>
  <si>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</si>
  <si>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</si>
  <si>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</si>
  <si>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</si>
  <si>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</si>
  <si>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</si>
  <si>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</si>
  <si>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</si>
  <si>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</si>
  <si>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</si>
  <si>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</si>
  <si>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</si>
  <si>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</si>
  <si>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</si>
  <si>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</si>
  <si>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</si>
  <si>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</si>
  <si>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</si>
  <si>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</si>
  <si>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</si>
  <si>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</si>
  <si>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</si>
  <si>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</si>
  <si>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I/ Finansowanie działalności kapitałem własnym 
   1.1. Publiczna emisja akcji, 1.2. Venture capital, 1.3. Anioły biznesu, 1.4. Crowdfunding, 1.5. Zysk zatrzymany, 1.6. Odpisy amortyzacyjne 
II/Finansowanie działalności kapitałem obcym 
  2. Zobowiązania długoterminowe 
   2.1. Kredyt bankowy, 2.2. Emisja obligacji, 2.3. Pożyczki, 2.4. Leasing, 2.5. Forfaiting, 2.6. Franchising 
III/ Zobowiązania krótkoterminowe 
   3.1. Kredyt kupiecki, 3.2. Kredyt bankowy (krótkoterminowy), 3.3. Kredyt wekslowy, 3.4. Kredyt odbiorcy, 3.5. Emisja papierów komercyjnych, 3.6. Faktoring, 3.7. Zobowiązania stałe, 3.8. Dotacje oraz subwencje</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</si>
  <si>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</si>
  <si>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ma świadomość swojej wiedzy zawodowej, rozumie potrzebę ciągłego doskonalenia się i rozwoju.</t>
  </si>
  <si>
    <t>RACHUNKOWOŚĆ I FINANSE</t>
  </si>
  <si>
    <t>Moduł specjalnościowy (1) RACHUNKOWOŚĆ I FINANSE</t>
  </si>
  <si>
    <t>Moduł specjalnościowy (2) RACHUNKOWOŚĆ I FINANSE</t>
  </si>
  <si>
    <t>Moduł specjalnościowy (3) RACHUNKOWOŚĆ I FINANSE</t>
  </si>
  <si>
    <t>Moduł aktywności praktycznej (2) RiF</t>
  </si>
  <si>
    <t>Rynek i instrumenty finansowe</t>
  </si>
  <si>
    <t>Rachunkowość finansowa wspomagana IT</t>
  </si>
  <si>
    <t>Ryzyko finansowe</t>
  </si>
  <si>
    <t>Elementy rachunkowości zarządczej</t>
  </si>
  <si>
    <t>Sprawozdawczość finansowa i auditing</t>
  </si>
  <si>
    <t>Polityka bilansowa</t>
  </si>
  <si>
    <t>posiada wiedzę na temat wymogów i zasad prowadzenia ksiąg rachunkowych oraz obowiązujących przepisów prawnych w tym zakresie.</t>
  </si>
  <si>
    <t>rozumie zasady ewidencji operacji gospodarczych oraz ich wpływ na bilans i wynik finansowy.</t>
  </si>
  <si>
    <t>zna istotę oraz zasady rejestrowania i ewidencji operacji gospodarczych przy wykorzystaniu systemu finansowo-księgowego.</t>
  </si>
  <si>
    <t xml:space="preserve">potrafi odnieść ogólne zasady rachunkowości do rozwiązywania zadań problemowych z zakresu ewidencji syntetycznej i analitycznej, a także opracowuje sprawozdania obligatoryjne.
</t>
  </si>
  <si>
    <t xml:space="preserve">potrafi zaewidencjonować zaawansowane operacje bilansowe oraz wynikowe, rozróżnia metody wyceny poszczegółnych składników majątku oraz posiada umiejętność ich dostosowania do wybranej polityki rachunkowości przedsiębiorstwa.   </t>
  </si>
  <si>
    <t>potrafi analizować i interpretować dane finansowe przy wykorzystaniu systemu finansowo-księgowego oraz proponuje rozwiązania dotyczące sposobu ewidencji operacji gospodarczych .</t>
  </si>
  <si>
    <t>zachowuje należytą starnność, odpowiedzialność i uczciwość realizując zadania związane z wykonywaniem zawodu księgowego.</t>
  </si>
  <si>
    <t>jest świadomy wyborów podejmowanych w trakcie identyfikacji i ujęcia poszczególnych operacji gospodarczych.</t>
  </si>
  <si>
    <t>1. Budowa i funkcjonowanie zakładowego planu kont; 
2. Szczegółowe zasady ewidencji operacji gospodarczych w zakresie: środków pieniężnych i aktywów bankowych, rozrachunków i roszczeń, obrotu materiałowego i towarowego, niefinansowych aktywów trwałych, rozliczenia kosztów według rodzajów i typów działalności, produktów i rozliczeń międzyokresowych oraz przychodów i kosztów związanych z ich osiągnięciem, kapitałów, rezerw i funduszy specjalnych; 
3. Kategorie kształtujące wynik finansowy, warianty ewidencyjne, ustalenie wyniku finansowego netto i jego rozliczenie; 
4. Istota, zakres oraz cechy sprawozdania finansowego w tym bilansu, rachunku zysków i strat oraz informacji dodatkowej; 
5. Zasady funkcjonowania programów finansowo-księgowych z uwzględnieniem przepisów określonych w Ustawie o Rachunkowości; 
6. Budowa zakładowego planu kont oraz ewidencja operacji gospodarczych przy wykorzystaniu programu finansowo-księgowego; 
7. Samodzielna praca z programem finansowo-księgowym.</t>
  </si>
  <si>
    <t>1. Rachunkowość finansowa od teorii do praktyki, red. P. Szczypa, Wydawnictwo CeDeWu, Warszawa 2018; 
2. Rachunkowość finansowa, red. P. Szczypa, Wydawnictwo CeDeWu, Warszawa 2015;
3. Gierba B., Gos W., Hońko S., Jakubiak B., Kowalczyk I., Szczęsna A., Rachunkowość finansowa, Wydawnictwo Stowarzyszenie Księgowych w Polsce, Warszawa 2018; 
4. Gierba B., Gos W., Hońko S., Jakubiak B., Kowalczyk I., Rachunkowość finansowa zbiór zadań, Wydawnictwo Stowarzyszenie Księgowych w Polsce, Warszawa 2018; 
5. Fołta T., Godlewska J., Zaawansowania Rachunkowość finansowa z elementami etyki zawodowej i technologii IT, Wydawnictwo Stowarzyszenie Księgowych w Polsce, Warszawa 2017.</t>
  </si>
  <si>
    <t>1. Rachunkowość finansowa, red. J. Chluska, Wydawnictwo Politechniki Częstochowskiej, rok wydania 2016; 
2. Aleszczyk J., Rachunkowość finansowa od podstaw, Wydawnictwo Zysk, rok wydania 2016; 
3. Niemczyk R., Rachunkowość finansowa w teorii i praktyce, Wydawnictwo Wolters Kluwer, rok wydania 2013; 
4. Rachunkowość finansowa – zbiór ćwiczeń wyd. 3., red. A. Kuzior, M. Rówińska, Wydawnictwo Uniwersytetu Ekonomicznego w Katowicach, rok wydania 2014; 
5. Harrison W., Horngren Ch., Thomas W., Tietz W., Suwardy T., Financial Accounting, Global Edition, Pearson Publ., 2018.</t>
  </si>
  <si>
    <t>definiuje pojęcie rynku finansowego oraz identyfikuje jego miejsce i znaczenie w systemie gospodarczym.</t>
  </si>
  <si>
    <t>zna terminologię i posiada rozszerzoną wiedzę z zakresu przedmiotowej i podmiotowej struktury rynku finansowego.</t>
  </si>
  <si>
    <t>definiuje pojęcie instrumentu finansowego oraz wymienia i charakteryzuje rodzaje instrumentów finansowych.</t>
  </si>
  <si>
    <t>wymienia i charakteryzuje przesłanki i konsekwencje podejmowania aktywności w obszarze rynku finansowego, zarówno z punktu widzenia kapitałobiorcy (emitenta), jak również kapitałodawcy (inwestora), a także identyfikuje i wyjaśnia rodzaje ryzyka towarzyszące podejmowaniu aktywności na rynku finansowym.</t>
  </si>
  <si>
    <t>potrafi określić prawne i ekonomiczne zasady funkcjonowania rynków i instrumentów finansowych.</t>
  </si>
  <si>
    <t>analizuje i wyjaśnia zjawiska zachodzące na rynku finansowym oraz identyfikuje skutki tych zjawisk z perspektywy polityki finansowej, zarówno na szczeblu makroekonomicznym, jak i mikroekonomicznym.</t>
  </si>
  <si>
    <t>potrafi zaproponować instrumenty służące pozyskaniu kapitału z jednoczesną diagnozą korzyści i kosztów ich wykorzystania.</t>
  </si>
  <si>
    <t>potrafi rozstrzygnąć dylematy związane z pozyskaniem i alokacją kapitału na rynku finansowym, z jednoczesną świadomością korzyści i kosztów związanych z aktywnością podejmowaną w obszarze rynku finansowego.</t>
  </si>
  <si>
    <t>ma świadomość złożoności struktury współczesnego rynku finansowego oraz potrafi ocenić zależności występujące pomiędzy realną a finansową sferą systemu gospodarczego.</t>
  </si>
  <si>
    <t>1. Rynek finansowy w strukturze współczesnego systemu finansowego
2. Istota i funkcje rynku finansowego 
3. Pojęcie i rodzaje instrumentów finansowych
4. Struktura rynku finansowego - ujęcie podmiotowe i przedmiotowe
5. Charakterystyka segmetów operacyjnych rynku finansowego z uwzględnieniem przedmiotu obrotu:
    - rynek pienieżny,
    - rynek kapitałowy,
    - rynek walutowy,
    - rynek instrumentów pochodnych,
    - rynek kredytowo-depozytowy.
6. Korzyści i koszty oraz ryzyko podejmowania aktywności na rynku finansowym.</t>
  </si>
  <si>
    <t>Czekaj J., Rynki, instrumenty i instytucje finansowe, Wydawnictwo Naukowe PWN, Warszawa 2008.
Dębski W., Rynek finansowy i jego mechanizmy. Podstawy teorii i praktyki, Wydawnictwo Naukowe PWN, Warszawa 2010.
Mishkin F. S., Financial Markets and Institutions, Pearson Education Ltd, Harlow 2018.
Podstawka M., Finanse. Instytucje, instrumenty, podmioty, rynki, regulacje, Wydawnictwo Naukowe PWN, Warszawa 2016.</t>
  </si>
  <si>
    <t>Bień W., Rynek papierów wartościowych, Difin, Warszawa 2001.
Dmowski A., Prokopowicz D., Rynki finansowe, Difin, Warszawa 2010.
Górski M., Rynkowy system finansowy, PWE, Warszawa 2013.
Jajuga K., Jajuga T., Instrumenty finansowe, aktywa niefinansowe, ryzyko finansowe, inżynieria finansowa, Wydawnictwo Naukowe PWN, Warszawa 2008.
Nawrot W., Rynek kapitałowy i jego rozwój, CeDeWu, Warszawa 2008.
Ostrowska E., Rynek kapitałowy, PTE, Warszawa 2007.</t>
  </si>
  <si>
    <t>charakteryzuje pojęcie i źródła ryzyka, a także zna przebieg i rolę procesu zarządzania ryzykiem.</t>
  </si>
  <si>
    <t>zna źródła i wyjaśnia rodzaje ryzyka, ze szczególnym uwzględnieniem ryzyka finansowego oraz jego kategorii.</t>
  </si>
  <si>
    <t>zna metody pomiaru ryzyka finansowego oraz wymienia najważniejsze metody i instrumenty służące zarządzaniu ryzykiem finansowym.</t>
  </si>
  <si>
    <t>identyfikuje źródła i rodzaje ryzyka finansowego oraz dokonuje analizy i oceny ryzyka finansowego na podstawie wybranych ilościowych i jakościowych metod jego pomiaru.</t>
  </si>
  <si>
    <t>potrafi scharakteryzować najważniejsze instrumenty służące zarządzaniu ryzykiem finansowym oraz zna miejsce, rolę i znaczenie instrumentów pochodnych w strategiach osłonowych przed ryzykiem finansowym.</t>
  </si>
  <si>
    <t>jest zdolny do identyfikacji ryzyka finansowego wykazując przy tym aktywną postawę względem projektowania modelu zarządzania ryzkiem finansowym, stosując adekwatne metody i instrumenty.</t>
  </si>
  <si>
    <t>1. Podstawy teorii ryzyka – pojęcie, zakres, źródła
2. Typologia ryzyka
3. Etapy procesu zarządzania ryzykiem
4. Jakościowe i ilościowe metody pomiaru i oceny ryzyka finansowego
5. Instrumenty i metody zarządzania ryzykiem finansowym
6. Ryzyko finansowe a kryzysy gospodarcze</t>
  </si>
  <si>
    <t>Allen S., Financial Risk Management, John Wiley &amp; Sons, Inc., Hoboken, New Jersey, 2013.
Borkowski P., Ryzyko w działalności przedsiębiorstw, Wydawnictwo Uniwersytetu Gdańskiego, Gdańsk 2008.
Holiwell J., Ryzyko Finansowe. Metody identyfikacji i zarządzania ryzykiem finansowym, KE Liber, 2001.
Jajuga K., Zarządzanie ryzykiem, Wydawnictwo Naukowe PWN, Warszawa 2009.
Kaczmarek T., Ryzyko i zarządzanie ryzykiem, Difin, Warszawa 2008.</t>
  </si>
  <si>
    <t>Jajuga K., Jajuga T., Inwestycje. Instrumenty finansowe, aktywa niefinansowe, ryzyko finansowe, inżynieria finansowa, Wydawnictwo Naukowe PWN, Warszawa 2008.
Kaczmarek T., Zarządzanie ryzykiem, Difin, Warszawa 2010.
Surdykowska S. T., Ryzyko finansowe w środowisku globalnej gospodarki Kulisy najbardziej spektakularnych afer finansowych ostatnich lat, Difin, Warszawa 2012.</t>
  </si>
  <si>
    <t>ma wiedzę na temat funkcjonowania przedsiębiorstwa oraz wykorzystania narzędzi rachunkowości zarządczej do podejmowania bieżących decyzji.</t>
  </si>
  <si>
    <t>zna ogólne zasady klasyfikacji kosztów oraz interpretuje wyniki analizy rentowności w celu podejmowania optymalnych decyzji niezbędnych do rozwoju przedsiębiorstwa.</t>
  </si>
  <si>
    <t>potrafi prawidłowo dobrać i zastosować wybrane narzędzia rachunkowości zarządczej.</t>
  </si>
  <si>
    <t>potrafi opisać zależność pomiędzy rozmiarami działalności gospodarczej a kosztami i wynikami przedsiębiorstwa.</t>
  </si>
  <si>
    <t>potrafi przygotować informacje dla celów podejmowania decyzji krótkoterminowych oraz interpretować wyniki zastosowania narzędzi rachunkowości zarządczej.</t>
  </si>
  <si>
    <t>jest świadomy spoczywającej na nim odpowiedzialności za rzetelność i obiektywizm przygotowywanych materiałów służących podejmowaniu decyzji menadżerskich.</t>
  </si>
  <si>
    <t>jest świadomy konieczności dostosowania przygotowywanej informacji do potrzeb wewnętrznych użytkowników jednostki gospodarczej.</t>
  </si>
  <si>
    <t>1. Rachunkowość zarządcza jako system informacyjny przedsiębiorstwa; 
2. Rachunkowość zarządcza a rachunkowość finansowa; 
3. Klasyfikacja kosztów i przychodów na potrzeby rachunkowości zarządczej; 
4. Rachunek kosztów jako źródło informacji zarządczej; 
5. Analiza progu rentowności; 
6. Krótkookresowe rachunki decyzyjne; 
7. Wykorzystanie narzędzi rachunkowości zarządczej w procesach decyzyjnych.</t>
  </si>
  <si>
    <t>1. Lew G., Maruszewska E., Szczypa P., Rachunkowość zarządcza - od teorii do praktyki, Wydawnictwo CeDeWu, Warszawa 2019; 
2. Nowak E., Rachunkowość zarządcza w przedsiębiorstwie (wyd. II), Wydawnictwo CeDeWu, Warszawa 2018; 
3. Rachunkowość zarządcza w systemie informacyjnym przedsiębiorstwa, red. B. Sadowska, Wydawnictwo CeDeWu, Warszawa 2018; 
4. Rachunkowość zarządcza, red. T. Kiziukiewicz, Wydawnictwo Expert, Warszawa 2012.</t>
  </si>
  <si>
    <t>1. Szczypa P., Rachunkowość zarządcza. Klucz do sukcesu, Wydawnictwo CeDeWu, Warszawa 2014; 
2. Dobroszek J., Kabalski P., Szychta A., Rachunkowość zarządcza. Zadania i testy, Wydawnictwo Uniwersytety Łódzkiego, Łódź 2016; 
3. Fergus Ch., Hart J., Wilson C., Management Accounting: Principles and Applications, 5th Edition, Pearson Publ., 2012</t>
  </si>
  <si>
    <t>zna i rozumie istotę sprawozdawczości finansowej, a także budowę sprawozdania finansowego. Potrafi wymienić i opisać jego poszczególne elementy, a także scharakteryzować najważniejsze pozycje tych raportów.</t>
  </si>
  <si>
    <t>rozumie kierunki i sposoby wykorzystania informacji zawartych w sprawozdaniach finansowych.</t>
  </si>
  <si>
    <t>zna i rozumie pojęcia związane z audytem.</t>
  </si>
  <si>
    <t>rozumie zasady zastosowania analizy finansowej w rewizji sprawozdania finansowego.</t>
  </si>
  <si>
    <t>potrafi ze zrozumieniem odczytać najważniejsze treści zawarte w sprawozdaniu finansowym, pozyskać i obrobić dane pochodzące z raportu, a także wykorzystać je m.in na potrzeby planowania finansowego.</t>
  </si>
  <si>
    <t>potrafi sporządzić pełny i uproszczony bilans, porównawczy i kalkulacyjny rachunek zysków i strat, a także rachunek przepływów pieniężnych metodą bezpośrednią i pośrednią.</t>
  </si>
  <si>
    <t>potrafi współpracować z biegłym rewidentem, na poszczególnych etapach procesu rewizji sprawozdania finansowego.</t>
  </si>
  <si>
    <t>ma świadomość poziomu swojej wiedzy z zakresu sprawozdawczości finansowej i auditingu. Dodatkowo rozumie potrzebę ciągłego doskonalenia swoich umiejętności i podnoszenia kompetencji zawodowych.</t>
  </si>
  <si>
    <t>posiada zdolność pracy samodzielnej i zespołowej w zakresie realizacji zadań obejmujących różne kwestie związane ze sprawozdawczością finansową i auditingiem, jest świadomy swojej odpowiedzialności, a także wymaganej uczciwości i rzetelności.</t>
  </si>
  <si>
    <t>podejmuje się realizacji zadań z zakresu sprawozdawczości finansowej i auditingu, zachowując przy tym profesjonalizm. Ponadto, w krytyczny sposób potrafi odnieść się do wyników własnej pracy.</t>
  </si>
  <si>
    <t>1. Istota i cele sprawozdawczości finansowej.
2. Roczne sprawozdanie finansowe – zakres, elementy, metody sporządzania, zasady i odbiorcy.
3. Polskie i międzynarodowe standardy sprawozdawczości finansowej.
4. Istota i struktura bilansu przedsiębiorstwa – charakterystyka poszczególnych pozycji, układ, struktura, wybrane metody wyceny aktywów i pasywów.
5. Istota i struktura rachunku zysków i strat (rachunku wyników) – zasady budowy, struktura i warianty.
6. Istota rachunku przepływów pieniężnych – charakterystyka rodzajów działalności oraz metody i zasady sporządzania.
7. Istota, rola i zasady sporządzania zestawienia zmian w kapitale własnym.
8. Informacja dodatkowa – Istota, rola, zakres i formy prezentacji.
9. Biegły rewident – podmiot przeprowadzający badanie sprawozdania finansowego.
10. Zasady wykonywania zawodu biegłego rewidenta.
11. Istota audytu sprawozdań finansowych
12. Wybrane prawne i metodyczne aspekty przeprowadzania rewizji sprawozdania finansowego.
13. Procedura rewizji sprawozdania finansowego.
14. Kreatywna rachunkowość, a rewizja finansowa.
15. Analiza finansowa jako element badania sprawozdania finansowego.</t>
  </si>
  <si>
    <t>1. „Sprawozdanie finansowe według polskich i międzynarodowych standardów rachunkowości”, red. G.K. Świderska, W. Więcław, Difin, Warszawa 2016.
2. I. Olchowicz, M. Tłaczała, „Sprawozdawczość finansowa według krajowych i międzynarodowych standardów”, Difin, Warszawa 2009.
3. „Audyt sprawozdań finansowych”, red. W. Gabrusewicz W.,  Polskie Wydawnictwo Ekonomiczna, Warszawa 2014.
4. Winiarska K., Audyt finansowy, PWE, Warszawa 2008.
5. J. Pfaff, „Rewizja finansowa”, Wydawnictwo Uniwersytetu Ekonomicznego w Katowicach, Katowice 2015.
6. W. Gabrusewicz, „Podstawy analizy finansowej”, Polskie Wydawnictwo Ekonomiczne, Warszawa 2009.</t>
  </si>
  <si>
    <t>1. W. Gos, „Sprawozdawczość finansowa przedsiębiorstwa”, Polska Akademia Rachunkowości, Warszawa 2006.
2. I. Olchowicz, M. Tłaczała, „Sprawozdawczość finansowa”, Difin, Warszawa 2004.
3. A. Lisowska, A. Bagińska, „Sprawozdawczość finansowa jednostek gospodarczych”.  Wydawnictwo Politechniki Białostockiej, Białystok 2003.
4. P. Rybicki, „Sprawozdanie finansowe źródłem informacji o firmie”, Poltext, Warszawa 2003.
5. J. Marzec, „Badanie sprawozdań finansowych”, Wydawnictwo PTE, Warszawa 2002.</t>
  </si>
  <si>
    <t>posiada wiedzę na temat zasad tworzenia polityki rachunkowości, szczególnie w obszarze wyceny i ujmowania aktywów i pasywów oraz skutków bilansowych i ekonomicznych jej stosowania.</t>
  </si>
  <si>
    <t>zna instrumenty polityki bilansowej oraz identyfikuje szczegółowe problemy związane z prezentacją poszczególnych składników sprawozdania finansowego.</t>
  </si>
  <si>
    <t>potrafi identyﬁkować podstawowe kategorie rachunkowości zgodnie z prawem bilansowym.</t>
  </si>
  <si>
    <t>potraf wyjaśnić zasady prowadzenia ksiąg rachunkowych oraz zaprojektować politykę rachunkowości przedsiębiorstwa.</t>
  </si>
  <si>
    <t>jest świadomy roli i znaczenia pracownika służb ﬁnansowo- księgowych w przedsiębiorstwie jako zawodu zaufania publicznego.</t>
  </si>
  <si>
    <t xml:space="preserve">1. Polityka bilansowa w zarządzaniu przedsiębiorstwem (polityka rachunkowości a polityka bilansowa, istota, cele i rodzaje polityki bilansowej, formy i instrumenty polityki bilansowej); 
2. Kryteria wyboru rodzaju, form i instrumentów polityki bilansowej; 
3. Materialna polityka bilansowa w zakresie kształtowania wartości aktywów, kształtowania wartości pasywów; 
4. Przykłady praktyczne zastosowania materialnej polityki bilansowej; 
5. Zakres formalnej i czasowej polityki bilansowej; 
6. Rachunkowość kreatywna i oszustwa finansowo-księgowe.
</t>
  </si>
  <si>
    <t>1. Pfaff J., Poniatowska L., Rówińska M., Wykorzystanie instrumentów polityki rachunkowości w wybranych obszarach sprawozdania finansowego, Wydawnictwo Cedewu, Warszawa 2018; 
2. Wykorzystanie polityki bilansowej i analizy finansowej w zarządzaniu przedsiębiorstwem, red. K. Sawicki, Wydawnictwo Ekspert, Wrocław 2009; 
3. Kamiński R., Polityka bilansowa a ocena działalności przedsiębiorstwa, Przedsiębiorstwo Wydawnicze Ars boni et aequi, Poznań 2003.</t>
  </si>
  <si>
    <t>1. Kuzior A., Poniatowska L., Wszelaki A., Polityka rachunkowości jednostek gospodarczych, Wydawnictwo  Cedewu, Warszawa 2018; 
2. Banerjee B., Financial Policy and Management Accounting, PHI Learning Private Limited, Delhi 2017</t>
  </si>
  <si>
    <t>1/ Poznanie realnych problemów rachunkowości i finansów.
2/ Sesja warsztatowa prowadzone w języku obcym z wykorzystaniem specjalistycznego słownictwa branżowego.</t>
  </si>
  <si>
    <t>potrafi pracować nad przygotowaniem narzędzi finansowych i rachunkowych z wykorzystaniem specjalistycznego słownictwa w języku obcym.</t>
  </si>
  <si>
    <t>ma wystarczający zasób słownictwa specjalistycznego (z obszaru finansów i rachunkowości) w języku obcym.</t>
  </si>
  <si>
    <t>zna zasady rachunkowości, analizy ekonomicznej i finansowej.</t>
  </si>
  <si>
    <t>potrafi dokonać analizy wyników finansowych, sporządzać sprawozdania finansowe oraz zastosować narzędzia informatyczne w księgowości.</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</si>
  <si>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</si>
  <si>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polski / obcy</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</si>
  <si>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</si>
  <si>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</si>
  <si>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</si>
  <si>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</si>
  <si>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</si>
  <si>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niedostateczny &lt; 51%</t>
  </si>
  <si>
    <t>2020/2021</t>
  </si>
  <si>
    <t>Zarządzanie procesowe i logistyka w organizacji</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</si>
  <si>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</si>
  <si>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</si>
  <si>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</si>
  <si>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</si>
  <si>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</si>
  <si>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</si>
  <si>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 xml:space="preserve">zna podstawowe pojęcia jakości i zarządzania jakością. Zna narzędzia jakości i sposoby ich wdrożenia w przedsiębiorstwach. </t>
  </si>
  <si>
    <t>niestacjonarne</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</si>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</sst>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i/>
      <u/>
      <sz val="12"/>
      <name val="Calibri"/>
      <family val="2"/>
      <charset val="238"/>
      <scheme val="minor"/>
    </font>
    <font>
      <b/>
      <sz val="18"/>
      <color rgb="FF0094C8"/>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medium">
        <color theme="5" tint="-0.499984740745262"/>
      </left>
      <right style="medium">
        <color theme="5" tint="-0.499984740745262"/>
      </right>
      <top/>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theme="5" tint="-0.499984740745262"/>
      </right>
      <top/>
      <bottom style="medium">
        <color theme="5" tint="-0.499984740745262"/>
      </bottom>
      <diagonal/>
    </border>
  </borders>
  <cellStyleXfs count="4">
    <xf numFmtId="0" fontId="0" fillId="0" borderId="0"/>
    <xf numFmtId="0" fontId="53" fillId="0" borderId="0" applyNumberFormat="0" applyFill="0" applyBorder="0" applyAlignment="0" applyProtection="0"/>
    <xf numFmtId="0" fontId="55" fillId="9" borderId="3" applyFill="0">
      <alignment horizontal="left" vertical="center"/>
    </xf>
    <xf numFmtId="0" fontId="61" fillId="0" borderId="3"/>
  </cellStyleXfs>
  <cellXfs count="581">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0" fillId="0" borderId="0" xfId="0" applyBorder="1" applyAlignment="1"/>
    <xf numFmtId="0" fontId="9" fillId="3" borderId="10" xfId="0" applyFont="1" applyFill="1" applyBorder="1" applyAlignment="1" applyProtection="1">
      <alignment horizontal="center" vertical="center"/>
    </xf>
    <xf numFmtId="0" fontId="9" fillId="0" borderId="10" xfId="0" applyFont="1" applyBorder="1" applyAlignment="1" applyProtection="1">
      <alignment horizontal="center" vertical="center"/>
      <protection locked="0"/>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15" fillId="0" borderId="0" xfId="0" applyFont="1"/>
    <xf numFmtId="0" fontId="0" fillId="5" borderId="11" xfId="0" applyFill="1" applyBorder="1" applyProtection="1"/>
    <xf numFmtId="0" fontId="0" fillId="0" borderId="0" xfId="0" applyFill="1" applyBorder="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5" fillId="0" borderId="0" xfId="0" applyFont="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38"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protection locked="0"/>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center"/>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5" fillId="12" borderId="8" xfId="0" applyFont="1" applyFill="1" applyBorder="1" applyAlignment="1" applyProtection="1">
      <alignment horizontal="center"/>
    </xf>
    <xf numFmtId="0" fontId="31" fillId="0" borderId="3" xfId="0" applyFont="1" applyBorder="1" applyAlignment="1" applyProtection="1">
      <alignment horizontal="center"/>
    </xf>
    <xf numFmtId="0" fontId="11" fillId="3" borderId="10" xfId="0" applyFont="1" applyFill="1" applyBorder="1" applyAlignment="1" applyProtection="1">
      <alignment horizontal="center" vertical="center" wrapText="1"/>
      <protection locked="0"/>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0" fillId="0" borderId="3" xfId="0" applyBorder="1"/>
    <xf numFmtId="0" fontId="6" fillId="2" borderId="3" xfId="0" applyFont="1" applyFill="1" applyBorder="1" applyAlignment="1" applyProtection="1">
      <alignment horizontal="center"/>
    </xf>
    <xf numFmtId="0" fontId="0" fillId="2" borderId="7" xfId="0" applyFill="1" applyBorder="1" applyAlignment="1" applyProtection="1">
      <alignment horizontal="center"/>
    </xf>
    <xf numFmtId="0" fontId="4" fillId="11" borderId="3" xfId="0" applyFont="1" applyFill="1" applyBorder="1" applyAlignment="1" applyProtection="1">
      <alignment horizontal="center" vertical="center"/>
    </xf>
    <xf numFmtId="0" fontId="5" fillId="11" borderId="3" xfId="0" applyFont="1" applyFill="1" applyBorder="1" applyAlignment="1" applyProtection="1">
      <alignment horizontal="center" vertical="center" wrapText="1"/>
    </xf>
    <xf numFmtId="0" fontId="2" fillId="11" borderId="3" xfId="0" applyFont="1" applyFill="1" applyBorder="1" applyAlignment="1" applyProtection="1">
      <alignment horizontal="center" vertical="center"/>
    </xf>
    <xf numFmtId="0" fontId="45" fillId="3" borderId="10"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5" fillId="7" borderId="3" xfId="2" applyFill="1">
      <alignment horizontal="left" vertical="center"/>
    </xf>
    <xf numFmtId="0" fontId="55" fillId="11" borderId="3" xfId="2" applyFill="1">
      <alignment horizontal="left" vertical="center"/>
    </xf>
    <xf numFmtId="0" fontId="55" fillId="9" borderId="3" xfId="2" applyFill="1">
      <alignment horizontal="left" vertical="center"/>
    </xf>
    <xf numFmtId="0" fontId="55" fillId="14" borderId="3" xfId="2" applyFill="1">
      <alignment horizontal="left" vertical="center"/>
    </xf>
    <xf numFmtId="0" fontId="55" fillId="10" borderId="3" xfId="2" applyFill="1">
      <alignment horizontal="left" vertical="center"/>
    </xf>
    <xf numFmtId="0" fontId="55" fillId="12" borderId="3" xfId="2" applyFill="1">
      <alignment horizontal="left" vertical="center"/>
    </xf>
    <xf numFmtId="0" fontId="56" fillId="14" borderId="3" xfId="2" applyFont="1" applyFill="1">
      <alignment horizontal="left" vertical="center"/>
    </xf>
    <xf numFmtId="0" fontId="56" fillId="10" borderId="3" xfId="2" applyFont="1" applyFill="1">
      <alignment horizontal="left" vertical="center"/>
    </xf>
    <xf numFmtId="0" fontId="56" fillId="12" borderId="3" xfId="2" applyFont="1" applyFill="1">
      <alignment horizontal="left" vertical="center"/>
    </xf>
    <xf numFmtId="0" fontId="58" fillId="0" borderId="0" xfId="0" applyFont="1" applyProtection="1"/>
    <xf numFmtId="0" fontId="59" fillId="0" borderId="0" xfId="0" applyFont="1" applyProtection="1"/>
    <xf numFmtId="0" fontId="60" fillId="0" borderId="0" xfId="0" applyFont="1" applyProtection="1"/>
    <xf numFmtId="0" fontId="55" fillId="7" borderId="3" xfId="2" applyFill="1" applyAlignment="1">
      <alignment horizontal="left"/>
    </xf>
    <xf numFmtId="0" fontId="61" fillId="0" borderId="3" xfId="3"/>
    <xf numFmtId="0" fontId="4" fillId="7" borderId="3" xfId="0" applyFont="1" applyFill="1" applyBorder="1" applyAlignment="1">
      <alignment horizontal="left"/>
    </xf>
    <xf numFmtId="0" fontId="5" fillId="2" borderId="3" xfId="0" applyFont="1" applyFill="1" applyBorder="1" applyAlignment="1">
      <alignment horizontal="left"/>
    </xf>
    <xf numFmtId="0" fontId="4" fillId="10" borderId="3" xfId="0" applyFont="1" applyFill="1" applyBorder="1" applyAlignment="1">
      <alignment horizontal="center" vertical="center"/>
    </xf>
    <xf numFmtId="0" fontId="5" fillId="0" borderId="3" xfId="0" applyFont="1" applyBorder="1" applyAlignment="1">
      <alignment horizontal="right"/>
    </xf>
    <xf numFmtId="0" fontId="4" fillId="12" borderId="3" xfId="0" applyFont="1" applyFill="1" applyBorder="1" applyAlignment="1">
      <alignment horizontal="center" vertical="center"/>
    </xf>
    <xf numFmtId="0" fontId="4" fillId="12" borderId="3" xfId="0" applyFont="1" applyFill="1" applyBorder="1" applyAlignment="1">
      <alignment horizontal="left"/>
    </xf>
    <xf numFmtId="0" fontId="5" fillId="0" borderId="3" xfId="0" applyFont="1" applyBorder="1" applyAlignment="1">
      <alignment horizontal="left" wrapText="1"/>
    </xf>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3"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53" fillId="21" borderId="37" xfId="1" applyFill="1" applyBorder="1" applyAlignment="1" applyProtection="1">
      <alignment vertical="center" wrapText="1"/>
    </xf>
    <xf numFmtId="0" fontId="53" fillId="21" borderId="47" xfId="1" applyFill="1" applyBorder="1" applyAlignment="1" applyProtection="1">
      <alignment vertical="center" wrapText="1"/>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7" fillId="0" borderId="5" xfId="0" applyFont="1" applyBorder="1" applyAlignment="1" applyProtection="1">
      <alignment horizontal="center"/>
    </xf>
    <xf numFmtId="0" fontId="57" fillId="0" borderId="6" xfId="0" applyFont="1" applyBorder="1" applyAlignment="1" applyProtection="1">
      <alignment horizontal="center"/>
    </xf>
    <xf numFmtId="0" fontId="3" fillId="7" borderId="7" xfId="0" applyFont="1" applyFill="1" applyBorder="1" applyAlignment="1" applyProtection="1">
      <alignment horizontal="center" vertical="center"/>
    </xf>
    <xf numFmtId="0" fontId="3" fillId="7" borderId="79" xfId="0" applyFont="1" applyFill="1" applyBorder="1" applyAlignment="1" applyProtection="1">
      <alignment horizontal="center" vertical="center"/>
    </xf>
    <xf numFmtId="0" fontId="3" fillId="7" borderId="8" xfId="0" applyFont="1" applyFill="1" applyBorder="1" applyAlignment="1" applyProtection="1">
      <alignment horizontal="center" vertical="center"/>
    </xf>
    <xf numFmtId="0" fontId="3" fillId="11" borderId="7" xfId="0" applyFont="1" applyFill="1" applyBorder="1" applyAlignment="1" applyProtection="1">
      <alignment horizontal="center" vertical="center"/>
    </xf>
    <xf numFmtId="0" fontId="3" fillId="11" borderId="79" xfId="0" applyFont="1" applyFill="1" applyBorder="1" applyAlignment="1" applyProtection="1">
      <alignment horizontal="center" vertical="center"/>
    </xf>
    <xf numFmtId="0" fontId="3" fillId="11" borderId="8"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5" borderId="5" xfId="0" applyFont="1" applyFill="1" applyBorder="1" applyAlignment="1">
      <alignment horizontal="center"/>
    </xf>
    <xf numFmtId="0" fontId="4" fillId="25" borderId="6" xfId="0" applyFont="1" applyFill="1" applyBorder="1" applyAlignment="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10" fillId="0" borderId="10" xfId="0" applyFont="1" applyFill="1" applyBorder="1" applyAlignment="1" applyProtection="1">
      <alignment horizontal="center" vertical="center"/>
      <protection locked="0"/>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protection locked="0"/>
    </xf>
    <xf numFmtId="0" fontId="15" fillId="0" borderId="33"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wrapText="1"/>
      <protection locked="0"/>
    </xf>
    <xf numFmtId="0" fontId="15" fillId="0" borderId="46" xfId="0"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53" xfId="0" applyFont="1" applyBorder="1" applyAlignment="1" applyProtection="1">
      <alignment horizontal="left" vertical="top" wrapText="1"/>
      <protection locked="0"/>
    </xf>
    <xf numFmtId="0" fontId="37" fillId="0" borderId="0" xfId="0" applyFont="1" applyBorder="1" applyAlignment="1" applyProtection="1">
      <alignment horizontal="center" vertical="top" wrapText="1"/>
    </xf>
    <xf numFmtId="0" fontId="15" fillId="2" borderId="46" xfId="0" applyFont="1" applyFill="1" applyBorder="1" applyAlignment="1" applyProtection="1">
      <alignment horizontal="left" vertical="center" wrapText="1"/>
      <protection locked="0"/>
    </xf>
    <xf numFmtId="0" fontId="15" fillId="2" borderId="33"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wrapText="1"/>
      <protection locked="0"/>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49" fillId="0" borderId="57" xfId="0" applyFont="1" applyBorder="1" applyAlignment="1" applyProtection="1">
      <alignment horizontal="left" vertical="top" wrapText="1"/>
      <protection locked="0"/>
    </xf>
    <xf numFmtId="0" fontId="49" fillId="0" borderId="58" xfId="0" applyFont="1" applyBorder="1" applyAlignment="1" applyProtection="1">
      <alignment horizontal="left" vertical="top" wrapText="1"/>
      <protection locked="0"/>
    </xf>
    <xf numFmtId="0" fontId="49" fillId="0" borderId="59" xfId="0" applyFont="1" applyBorder="1" applyAlignment="1" applyProtection="1">
      <alignment horizontal="left" vertical="top" wrapText="1"/>
      <protection locked="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35" fillId="0" borderId="21" xfId="0" applyFont="1" applyBorder="1" applyAlignment="1" applyProtection="1">
      <alignment horizontal="left" vertical="center" wrapText="1"/>
      <protection locked="0"/>
    </xf>
    <xf numFmtId="0" fontId="35" fillId="0" borderId="22" xfId="0" applyFont="1" applyBorder="1" applyAlignment="1" applyProtection="1">
      <alignment horizontal="left" vertical="center" wrapText="1"/>
      <protection locked="0"/>
    </xf>
    <xf numFmtId="0" fontId="35" fillId="0" borderId="23" xfId="0" applyFont="1" applyBorder="1" applyAlignment="1" applyProtection="1">
      <alignment horizontal="left" vertical="center" wrapText="1"/>
      <protection locked="0"/>
    </xf>
    <xf numFmtId="0" fontId="35" fillId="0" borderId="24" xfId="0" applyFont="1" applyBorder="1" applyAlignment="1" applyProtection="1">
      <alignment horizontal="left" vertical="center" wrapText="1"/>
      <protection locked="0"/>
    </xf>
    <xf numFmtId="0" fontId="35" fillId="0" borderId="0" xfId="0" applyFont="1" applyBorder="1" applyAlignment="1" applyProtection="1">
      <alignment horizontal="left" vertical="center" wrapText="1"/>
      <protection locked="0"/>
    </xf>
    <xf numFmtId="0" fontId="35" fillId="0" borderId="25"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35" fillId="0" borderId="35" xfId="0" applyFont="1" applyBorder="1" applyAlignment="1" applyProtection="1">
      <alignment horizontal="left" vertical="center" wrapText="1"/>
      <protection locked="0"/>
    </xf>
    <xf numFmtId="0" fontId="35" fillId="0" borderId="36" xfId="0" applyFont="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45" fillId="3" borderId="10" xfId="0" applyFont="1" applyFill="1" applyBorder="1" applyAlignment="1" applyProtection="1">
      <alignment horizontal="center" vertical="center"/>
      <protection locked="0"/>
    </xf>
    <xf numFmtId="0" fontId="43" fillId="3" borderId="10" xfId="0" applyFont="1" applyFill="1" applyBorder="1" applyAlignment="1" applyProtection="1">
      <alignment horizontal="center" vertical="center" wrapText="1"/>
    </xf>
    <xf numFmtId="0" fontId="49" fillId="0" borderId="54" xfId="0" applyFont="1" applyBorder="1" applyAlignment="1" applyProtection="1">
      <alignment horizontal="left" vertical="top" wrapText="1"/>
      <protection locked="0"/>
    </xf>
    <xf numFmtId="0" fontId="49" fillId="0" borderId="55" xfId="0" applyFont="1" applyBorder="1" applyAlignment="1" applyProtection="1">
      <alignment horizontal="left" vertical="top" wrapText="1"/>
      <protection locked="0"/>
    </xf>
    <xf numFmtId="0" fontId="49" fillId="0" borderId="56" xfId="0" applyFont="1" applyBorder="1" applyAlignment="1" applyProtection="1">
      <alignment horizontal="left" vertical="top" wrapText="1"/>
      <protection locked="0"/>
    </xf>
    <xf numFmtId="0" fontId="49" fillId="0" borderId="60" xfId="0" applyFont="1" applyBorder="1" applyAlignment="1" applyProtection="1">
      <alignment horizontal="left" vertical="top" wrapText="1"/>
      <protection locked="0"/>
    </xf>
    <xf numFmtId="0" fontId="49" fillId="0" borderId="61" xfId="0" applyFont="1" applyBorder="1" applyAlignment="1" applyProtection="1">
      <alignment horizontal="left" vertical="top" wrapText="1"/>
      <protection locked="0"/>
    </xf>
    <xf numFmtId="0" fontId="49" fillId="0" borderId="62" xfId="0" applyFont="1" applyBorder="1" applyAlignment="1" applyProtection="1">
      <alignment horizontal="left" vertical="top" wrapText="1"/>
      <protection locked="0"/>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1"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0" fillId="2" borderId="11" xfId="0" applyFont="1" applyFill="1" applyBorder="1" applyAlignment="1" applyProtection="1">
      <alignment horizontal="left" vertical="top" wrapText="1"/>
      <protection locked="0"/>
    </xf>
    <xf numFmtId="0" fontId="0" fillId="2" borderId="41" xfId="0" applyFont="1" applyFill="1" applyBorder="1" applyAlignment="1" applyProtection="1">
      <alignment horizontal="left" vertical="top" wrapText="1"/>
      <protection locked="0"/>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47" fillId="2" borderId="13"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protection locked="0"/>
    </xf>
    <xf numFmtId="0" fontId="49" fillId="0" borderId="63" xfId="0" applyFont="1" applyBorder="1" applyAlignment="1" applyProtection="1">
      <alignment horizontal="left" vertical="top" wrapText="1"/>
      <protection locked="0"/>
    </xf>
    <xf numFmtId="0" fontId="49" fillId="0" borderId="64" xfId="0" applyFont="1" applyBorder="1" applyAlignment="1" applyProtection="1">
      <alignment horizontal="left" vertical="top" wrapText="1"/>
      <protection locked="0"/>
    </xf>
    <xf numFmtId="0" fontId="49" fillId="0" borderId="65" xfId="0" applyFont="1" applyBorder="1" applyAlignment="1" applyProtection="1">
      <alignment horizontal="left" vertical="top" wrapText="1"/>
      <protection locked="0"/>
    </xf>
    <xf numFmtId="0" fontId="35" fillId="0" borderId="30" xfId="0" applyFont="1" applyBorder="1" applyAlignment="1" applyProtection="1">
      <alignment horizontal="left" vertical="center" wrapText="1"/>
      <protection locked="0"/>
    </xf>
    <xf numFmtId="0" fontId="35" fillId="0" borderId="31" xfId="0" applyFont="1" applyBorder="1" applyAlignment="1" applyProtection="1">
      <alignment horizontal="left" vertical="center" wrapText="1"/>
      <protection locked="0"/>
    </xf>
    <xf numFmtId="0" fontId="35" fillId="0" borderId="32" xfId="0" applyFont="1" applyBorder="1" applyAlignment="1" applyProtection="1">
      <alignment horizontal="left" vertical="center" wrapText="1"/>
      <protection locked="0"/>
    </xf>
    <xf numFmtId="0" fontId="35" fillId="0" borderId="26" xfId="0" applyFont="1" applyBorder="1" applyAlignment="1" applyProtection="1">
      <alignment horizontal="left" vertical="center" wrapText="1"/>
      <protection locked="0"/>
    </xf>
    <xf numFmtId="0" fontId="35" fillId="0" borderId="27" xfId="0" applyFont="1" applyBorder="1" applyAlignment="1" applyProtection="1">
      <alignment horizontal="left" vertical="center" wrapText="1"/>
      <protection locked="0"/>
    </xf>
    <xf numFmtId="0" fontId="35" fillId="0" borderId="28" xfId="0" applyFont="1" applyBorder="1" applyAlignment="1" applyProtection="1">
      <alignment horizontal="left" vertical="center" wrapText="1"/>
      <protection locked="0"/>
    </xf>
    <xf numFmtId="0" fontId="8" fillId="3" borderId="21"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21"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8" xfId="0" applyFont="1" applyFill="1" applyBorder="1" applyAlignment="1">
      <alignment horizontal="center" vertical="center"/>
    </xf>
    <xf numFmtId="0" fontId="15" fillId="21" borderId="37" xfId="0" applyFont="1" applyFill="1" applyBorder="1" applyAlignment="1">
      <alignment horizontal="center" vertical="center"/>
    </xf>
    <xf numFmtId="0" fontId="15" fillId="21" borderId="38" xfId="0" applyFont="1" applyFill="1" applyBorder="1" applyAlignment="1">
      <alignment horizontal="center" vertical="center"/>
    </xf>
    <xf numFmtId="0" fontId="15" fillId="21" borderId="39" xfId="0" applyFont="1" applyFill="1" applyBorder="1" applyAlignment="1">
      <alignment horizontal="center" vertical="center"/>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38" fillId="3" borderId="40" xfId="0" applyFont="1" applyFill="1" applyBorder="1" applyAlignment="1" applyProtection="1">
      <alignment horizontal="center" vertical="center" textRotation="90"/>
    </xf>
    <xf numFmtId="0" fontId="49" fillId="0" borderId="66" xfId="0" applyFont="1" applyBorder="1" applyAlignment="1" applyProtection="1">
      <alignment horizontal="left" vertical="top" wrapText="1"/>
      <protection locked="0"/>
    </xf>
    <xf numFmtId="0" fontId="49" fillId="0" borderId="67" xfId="0" applyFont="1" applyBorder="1" applyAlignment="1" applyProtection="1">
      <alignment horizontal="left" vertical="top" wrapText="1"/>
      <protection locked="0"/>
    </xf>
    <xf numFmtId="0" fontId="49" fillId="0" borderId="68" xfId="0" applyFont="1" applyBorder="1" applyAlignment="1" applyProtection="1">
      <alignment horizontal="left" vertical="top" wrapText="1"/>
      <protection locked="0"/>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45" fillId="0" borderId="1" xfId="0" applyFont="1" applyFill="1" applyBorder="1" applyAlignment="1" applyProtection="1">
      <alignment horizontal="center" vertical="center"/>
      <protection locked="0"/>
    </xf>
    <xf numFmtId="0" fontId="45" fillId="0" borderId="2" xfId="0" applyFont="1" applyFill="1" applyBorder="1" applyAlignment="1" applyProtection="1">
      <alignment horizontal="center" vertical="center"/>
      <protection locked="0"/>
    </xf>
    <xf numFmtId="0" fontId="15" fillId="0" borderId="13" xfId="0" applyFont="1" applyFill="1" applyBorder="1" applyAlignment="1" applyProtection="1">
      <alignment horizontal="center"/>
      <protection locked="0"/>
    </xf>
    <xf numFmtId="0" fontId="15" fillId="0" borderId="14" xfId="0" applyFont="1" applyFill="1" applyBorder="1" applyAlignment="1" applyProtection="1">
      <alignment horizontal="center"/>
      <protection locked="0"/>
    </xf>
    <xf numFmtId="0" fontId="15" fillId="0" borderId="45" xfId="0" applyFont="1" applyFill="1" applyBorder="1" applyAlignment="1" applyProtection="1">
      <alignment horizontal="center"/>
      <protection locked="0"/>
    </xf>
    <xf numFmtId="0" fontId="29" fillId="22" borderId="13" xfId="0" applyFont="1" applyFill="1" applyBorder="1" applyAlignment="1" applyProtection="1">
      <alignment horizontal="center" vertical="center"/>
      <protection locked="0"/>
    </xf>
    <xf numFmtId="0" fontId="29" fillId="22" borderId="14" xfId="0" applyFont="1" applyFill="1" applyBorder="1" applyAlignment="1" applyProtection="1">
      <alignment horizontal="center" vertical="center"/>
      <protection locked="0"/>
    </xf>
    <xf numFmtId="0" fontId="29" fillId="22" borderId="15" xfId="0" applyFont="1" applyFill="1" applyBorder="1" applyAlignment="1" applyProtection="1">
      <alignment horizontal="center" vertical="center"/>
      <protection locked="0"/>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8" fillId="3" borderId="44" xfId="0" applyFont="1" applyFill="1" applyBorder="1" applyAlignment="1" applyProtection="1">
      <alignment horizontal="center" vertical="center" textRotation="90" wrapText="1"/>
    </xf>
    <xf numFmtId="0" fontId="49" fillId="0" borderId="75" xfId="0" applyFont="1" applyBorder="1" applyAlignment="1" applyProtection="1">
      <alignment horizontal="left" vertical="top" wrapText="1"/>
      <protection locked="0"/>
    </xf>
    <xf numFmtId="0" fontId="49" fillId="0" borderId="76" xfId="0" applyFont="1" applyBorder="1" applyAlignment="1" applyProtection="1">
      <alignment horizontal="left" vertical="top" wrapText="1"/>
      <protection locked="0"/>
    </xf>
    <xf numFmtId="0" fontId="49" fillId="0" borderId="77" xfId="0" applyFont="1" applyBorder="1" applyAlignment="1" applyProtection="1">
      <alignment horizontal="left" vertical="top" wrapText="1"/>
      <protection locked="0"/>
    </xf>
    <xf numFmtId="0" fontId="35" fillId="0" borderId="0" xfId="0" applyFont="1" applyAlignment="1" applyProtection="1">
      <alignment horizontal="left" vertical="center" wrapText="1"/>
      <protection locked="0"/>
    </xf>
    <xf numFmtId="0" fontId="49" fillId="0" borderId="80" xfId="0" applyFont="1" applyBorder="1" applyAlignment="1" applyProtection="1">
      <alignment horizontal="left" vertical="top" wrapText="1"/>
      <protection locked="0"/>
    </xf>
    <xf numFmtId="0" fontId="49" fillId="0" borderId="81" xfId="0" applyFont="1" applyBorder="1" applyAlignment="1" applyProtection="1">
      <alignment horizontal="left" vertical="top" wrapText="1"/>
      <protection locked="0"/>
    </xf>
    <xf numFmtId="0" fontId="49" fillId="0" borderId="82" xfId="0" applyFont="1" applyBorder="1" applyAlignment="1" applyProtection="1">
      <alignment horizontal="left" vertical="top" wrapText="1"/>
      <protection locked="0"/>
    </xf>
    <xf numFmtId="0" fontId="29" fillId="21" borderId="11" xfId="0" applyFont="1" applyFill="1" applyBorder="1" applyAlignment="1">
      <alignment horizontal="center" vertical="center" wrapText="1"/>
    </xf>
    <xf numFmtId="0" fontId="29" fillId="21" borderId="41" xfId="0" applyFont="1" applyFill="1" applyBorder="1" applyAlignment="1">
      <alignment horizontal="center" vertical="center" wrapText="1"/>
    </xf>
    <xf numFmtId="0" fontId="0" fillId="2" borderId="11" xfId="0" applyFill="1" applyBorder="1" applyAlignment="1" applyProtection="1">
      <alignment horizontal="left" vertical="top" wrapText="1"/>
      <protection locked="0"/>
    </xf>
    <xf numFmtId="0" fontId="0" fillId="2" borderId="41" xfId="0" applyFill="1" applyBorder="1" applyAlignment="1" applyProtection="1">
      <alignment horizontal="left" vertical="top" wrapText="1"/>
      <protection locked="0"/>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textRotation="90"/>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45" fillId="3" borderId="10" xfId="0" applyFont="1" applyFill="1" applyBorder="1" applyAlignment="1" applyProtection="1">
      <alignment horizontal="center" vertical="center"/>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35" fillId="0" borderId="0" xfId="0" applyFont="1" applyAlignment="1">
      <alignment horizontal="left" vertical="center" wrapText="1"/>
    </xf>
    <xf numFmtId="0" fontId="35" fillId="0" borderId="25" xfId="0" applyFont="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0" fillId="2" borderId="11" xfId="0" applyFill="1" applyBorder="1" applyAlignment="1">
      <alignment horizontal="left" vertical="top" wrapText="1"/>
    </xf>
    <xf numFmtId="0" fontId="0" fillId="2" borderId="41" xfId="0" applyFill="1" applyBorder="1" applyAlignment="1">
      <alignment horizontal="left" vertical="top" wrapText="1"/>
    </xf>
    <xf numFmtId="0" fontId="35" fillId="0" borderId="30" xfId="0" applyFont="1" applyBorder="1" applyAlignment="1">
      <alignment horizontal="left" vertical="center" wrapText="1"/>
    </xf>
    <xf numFmtId="0" fontId="35" fillId="0" borderId="31" xfId="0" applyFont="1" applyBorder="1" applyAlignment="1">
      <alignment horizontal="left" vertical="center" wrapText="1"/>
    </xf>
    <xf numFmtId="0" fontId="35" fillId="0" borderId="32" xfId="0" applyFont="1" applyBorder="1" applyAlignment="1">
      <alignment horizontal="left" vertical="center" wrapText="1"/>
    </xf>
    <xf numFmtId="0" fontId="35" fillId="0" borderId="26" xfId="0" applyFont="1" applyBorder="1" applyAlignment="1">
      <alignment horizontal="left" vertical="center" wrapText="1"/>
    </xf>
    <xf numFmtId="0" fontId="35" fillId="0" borderId="27" xfId="0" applyFont="1" applyBorder="1" applyAlignment="1">
      <alignment horizontal="left" vertical="center" wrapText="1"/>
    </xf>
    <xf numFmtId="0" fontId="35" fillId="0" borderId="28" xfId="0" applyFont="1" applyBorder="1" applyAlignment="1">
      <alignment horizontal="left" vertical="center" wrapText="1"/>
    </xf>
    <xf numFmtId="0" fontId="15" fillId="0" borderId="46" xfId="0" applyFont="1" applyBorder="1" applyAlignment="1" applyProtection="1">
      <alignment horizontal="left" vertical="center" wrapText="1"/>
      <protection locked="0"/>
    </xf>
    <xf numFmtId="0" fontId="15" fillId="0" borderId="33"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15" fillId="0" borderId="13"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45" xfId="0" applyFont="1" applyBorder="1" applyAlignment="1" applyProtection="1">
      <alignment horizontal="center"/>
      <protection locked="0"/>
    </xf>
    <xf numFmtId="0" fontId="0" fillId="0" borderId="11"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14" fontId="8" fillId="5" borderId="71" xfId="0" applyNumberFormat="1" applyFont="1" applyFill="1" applyBorder="1" applyAlignment="1" applyProtection="1">
      <alignment horizontal="center" vertical="center" textRotation="90"/>
    </xf>
    <xf numFmtId="0" fontId="8" fillId="3" borderId="51" xfId="0" applyFont="1" applyFill="1" applyBorder="1" applyAlignment="1" applyProtection="1">
      <alignment horizontal="center" vertical="center" textRotation="90" wrapText="1"/>
    </xf>
    <xf numFmtId="0" fontId="0" fillId="2" borderId="13" xfId="0" applyFont="1" applyFill="1" applyBorder="1" applyAlignment="1" applyProtection="1">
      <alignment horizontal="left" vertical="top" wrapText="1"/>
      <protection locked="0"/>
    </xf>
    <xf numFmtId="0" fontId="0" fillId="2" borderId="14" xfId="0" applyFont="1" applyFill="1" applyBorder="1" applyAlignment="1" applyProtection="1">
      <alignment horizontal="left" vertical="top" wrapText="1"/>
      <protection locked="0"/>
    </xf>
    <xf numFmtId="0" fontId="0" fillId="2" borderId="45" xfId="0" applyFont="1" applyFill="1" applyBorder="1" applyAlignment="1" applyProtection="1">
      <alignment horizontal="left" vertical="top" wrapText="1"/>
      <protection locked="0"/>
    </xf>
    <xf numFmtId="0" fontId="49" fillId="0" borderId="30" xfId="0" applyFont="1" applyBorder="1" applyAlignment="1" applyProtection="1">
      <alignment horizontal="left" vertical="center" wrapText="1"/>
      <protection locked="0"/>
    </xf>
    <xf numFmtId="0" fontId="49" fillId="0" borderId="31"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24" xfId="0" applyFont="1" applyBorder="1" applyAlignment="1" applyProtection="1">
      <alignment horizontal="left" vertical="center" wrapText="1"/>
      <protection locked="0"/>
    </xf>
    <xf numFmtId="0" fontId="49" fillId="0" borderId="0" xfId="0" applyFont="1" applyBorder="1" applyAlignment="1" applyProtection="1">
      <alignment horizontal="left" vertical="center" wrapText="1"/>
      <protection locked="0"/>
    </xf>
    <xf numFmtId="0" fontId="49" fillId="0" borderId="25" xfId="0" applyFont="1" applyBorder="1" applyAlignment="1" applyProtection="1">
      <alignment horizontal="left" vertical="center" wrapText="1"/>
      <protection locked="0"/>
    </xf>
    <xf numFmtId="0" fontId="49" fillId="0" borderId="26" xfId="0" applyFont="1" applyBorder="1" applyAlignment="1" applyProtection="1">
      <alignment horizontal="left" vertical="center" wrapText="1"/>
      <protection locked="0"/>
    </xf>
    <xf numFmtId="0" fontId="49" fillId="0" borderId="27" xfId="0" applyFont="1" applyBorder="1" applyAlignment="1" applyProtection="1">
      <alignment horizontal="left" vertical="center" wrapText="1"/>
      <protection locked="0"/>
    </xf>
    <xf numFmtId="0" fontId="49" fillId="0" borderId="28" xfId="0" applyFont="1" applyBorder="1" applyAlignment="1" applyProtection="1">
      <alignment horizontal="left" vertical="center" wrapText="1"/>
      <protection locked="0"/>
    </xf>
    <xf numFmtId="0" fontId="49" fillId="0" borderId="21" xfId="0"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3" xfId="0" applyFont="1" applyBorder="1" applyAlignment="1" applyProtection="1">
      <alignment horizontal="left" vertical="center" wrapText="1"/>
      <protection locked="0"/>
    </xf>
    <xf numFmtId="0" fontId="35" fillId="28" borderId="13" xfId="0" applyFont="1" applyFill="1" applyBorder="1" applyAlignment="1" applyProtection="1">
      <alignment horizontal="left" vertical="top" wrapText="1"/>
      <protection locked="0"/>
    </xf>
    <xf numFmtId="0" fontId="35" fillId="28" borderId="14" xfId="0" applyFont="1" applyFill="1" applyBorder="1" applyAlignment="1" applyProtection="1">
      <alignment horizontal="left" vertical="top" wrapText="1"/>
      <protection locked="0"/>
    </xf>
    <xf numFmtId="0" fontId="35" fillId="28" borderId="72" xfId="0" applyFont="1" applyFill="1" applyBorder="1" applyAlignment="1" applyProtection="1">
      <alignment horizontal="left" vertical="top" wrapText="1"/>
      <protection locked="0"/>
    </xf>
    <xf numFmtId="0" fontId="8" fillId="3" borderId="48" xfId="0" applyFont="1" applyFill="1" applyBorder="1" applyAlignment="1" applyProtection="1">
      <alignment horizontal="center" vertical="center" textRotation="90" wrapText="1"/>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cellXfs>
  <cellStyles count="4">
    <cellStyle name="Hiperłącze" xfId="1" builtinId="8" customBuiltin="1"/>
    <cellStyle name="Kurs" xfId="3" xr:uid="{2E9BA4A3-7571-4BD8-8D25-48A64C0868E1}"/>
    <cellStyle name="Modul" xfId="2" xr:uid="{49335732-FE17-46A8-BFA3-99A9B2911EE2}"/>
    <cellStyle name="Normalny" xfId="0" builtinId="0"/>
  </cellStyles>
  <dxfs count="0"/>
  <tableStyles count="0" defaultTableStyle="TableStyleMedium2" defaultPivotStyle="PivotStyleLight16"/>
  <colors>
    <mruColors>
      <color rgb="FFD5D5FF"/>
      <color rgb="FFE6FD91"/>
      <color rgb="FFCCFFCC"/>
      <color rgb="FFF9D3B9"/>
      <color rgb="FFC9C9FF"/>
      <color rgb="FFFFCD2F"/>
      <color rgb="FFE7E7FF"/>
      <color rgb="FFABABFF"/>
      <color rgb="FFBDBDFF"/>
      <color rgb="FFBC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167748</xdr:colOff>
      <xdr:row>4</xdr:row>
      <xdr:rowOff>71422</xdr:rowOff>
    </xdr:to>
    <xdr:pic>
      <xdr:nvPicPr>
        <xdr:cNvPr id="2" name="Obraz 1">
          <a:extLst>
            <a:ext uri="{FF2B5EF4-FFF2-40B4-BE49-F238E27FC236}">
              <a16:creationId xmlns:a16="http://schemas.microsoft.com/office/drawing/2014/main" id="{FD2E8594-9C09-4D1C-9FCC-E3D9A0EBF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87298" cy="11667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59819BE-582B-4314-8F8E-13ED6CC0A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5E83E87-E2FE-432B-A546-EAE5D1E21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61067C1-DA7C-4A87-BDCA-6583637615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CB52989-461A-47E7-AB82-5C8971FC7E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0EECD1E5-4BF6-420B-9CCE-DD6BDB5C9D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9A081E3-B36C-4FD8-A411-21D9831E38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A129683-274F-4369-86D1-7B02A246A3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E15B2FF-C2E6-466D-8697-94D776FA8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FC96671-1EF0-458D-A094-A86D95381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AFB6450-23F4-4C69-BAD2-C5613CAB9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7F9CAD6-55B0-4900-B53A-E7F0A2A2AF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0B89F5D-30EE-44D7-ACFE-F671E8569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3C703C66-C3F1-491B-9635-D81E858CE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63D34BB-95A7-487E-A573-2E25E1C30F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023F204C-6ECD-484C-ADE6-F65FBBC5C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E6C426A-8C37-4E2A-BDE1-6BDFC25D1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C967EE17-CA93-4F45-9956-B6065D3A6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32C5065-2FD7-46B7-B6E1-857179C428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68B3E0A-EBF9-4EE3-B462-2918A0C81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93795</xdr:colOff>
      <xdr:row>2</xdr:row>
      <xdr:rowOff>358588</xdr:rowOff>
    </xdr:to>
    <xdr:pic>
      <xdr:nvPicPr>
        <xdr:cNvPr id="2" name="Obraz 1">
          <a:extLst>
            <a:ext uri="{FF2B5EF4-FFF2-40B4-BE49-F238E27FC236}">
              <a16:creationId xmlns:a16="http://schemas.microsoft.com/office/drawing/2014/main" id="{C6BC6B4C-BAD8-4D48-90F8-9716CDF17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51295" cy="8157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C9CEFAF-1963-4DA7-99D8-DF47D55AC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DA22F42-17DA-4A0E-BDBD-B72C6F2B4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5BAB811-C3CA-4B57-B93A-765B9C72F6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EFDA7A2-0828-476D-994E-3EA049C15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2CC61AD-0619-46B2-A784-E2DB34FF00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03C8B9E-7863-4E69-BFB8-17F98104C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1EB8EF4-E71E-4308-BE88-A6DEFFAB7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A582E7A-887B-47EF-8F7F-E4D13A1AAF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D371F74-4E79-4F4E-A92B-878A52761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C9AAF1C6-C48B-419A-AE87-73BBAB56E5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6E67AE0-984B-483B-B0B9-1B92F74E8B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996E780-3C4B-438F-8DB3-7575B3872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1FA6E0C-946C-4F59-90F7-F2DC96DBCC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3F829D9-81D0-437E-A217-CB537ADA5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354A16D-46DE-497C-8ADF-20D8C24457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E5645F3-2255-4CEE-81D5-BEC0CCA1E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77EA542-0B02-492B-A1B3-2509E5BC2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811731E-7ABB-427C-A119-737DB28720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C91ECAD-CB95-40F3-BDF0-4B8FB8EFA4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CFA66DD-E93A-437D-AC43-75F61DC46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06E2D45-C39B-495D-A432-CE1F366D28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FF2081E-8A38-4B44-9501-263085E4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6E8AB32-A245-4402-85CF-D90321CC0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691B3E7-0B43-4EDD-B28A-B499B04C5A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B2ED04F3-78E3-4EB5-B002-6DABB532A8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AB101E5-A4E2-4D5D-9EBA-15E2616A3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043490D-F973-4943-9F64-04B363398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E166FE4-64F0-482D-A700-09EF7437EB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3E93F15-1E08-4158-AE37-94B7DD40DD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4706713-6A52-4099-B423-2F96632E2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127D9EF-D068-49C2-9BCC-F008E83581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8189776-B372-4843-96FD-BBE771684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2FAAFF7E-94C3-41E8-BA5E-59AC36E1E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1EF8FFB-3E5B-4298-BB04-692CE646E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C916229-F2D2-4B23-BF8D-BAA58B3C8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86F280B-5E58-40B8-BF31-8326997D56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88E7A78-10D6-4884-8123-EA839FD39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66E63CA-F7FC-43A7-B52A-8828160A86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_Wydz.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_Wydz.pdf" TargetMode="External"/><Relationship Id="rId1" Type="http://schemas.openxmlformats.org/officeDocument/2006/relationships/hyperlink" Target="https://www.zpsb.pl/wp-content/uploads/2019/09/EKONOMIA-1_Kurs-3-2_2019-20_Wydz.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_Wydz.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1.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09/EKONOMIA-1_Kurs-9-1_RiF_2019-20.pdf" TargetMode="External"/><Relationship Id="rId1" Type="http://schemas.openxmlformats.org/officeDocument/2006/relationships/hyperlink" Target="https://www.zpsb.pl/wp-content/uploads/2019/09/EKONOMIA-1_Kurs-9-2_RiF_2019-20.pdf" TargetMode="External"/><Relationship Id="rId5" Type="http://schemas.openxmlformats.org/officeDocument/2006/relationships/vmlDrawing" Target="../drawings/vmlDrawing37.vm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39.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3_RiF_2019-20.pdf" TargetMode="External"/><Relationship Id="rId2" Type="http://schemas.openxmlformats.org/officeDocument/2006/relationships/hyperlink" Target="https://www.zpsb.pl/wp-content/uploads/2019/09/EKONOMIA-1_Kurs-11-1_RiF_2019-20.pdf" TargetMode="External"/><Relationship Id="rId1" Type="http://schemas.openxmlformats.org/officeDocument/2006/relationships/hyperlink" Target="https://www.zpsb.pl/wp-content/uploads/2019/09/EKONOMIA-1_Kurs-11-2_RiF_2019-20.pdf" TargetMode="External"/><Relationship Id="rId6" Type="http://schemas.openxmlformats.org/officeDocument/2006/relationships/vmlDrawing" Target="../drawings/vmlDrawing44.vml"/><Relationship Id="rId5" Type="http://schemas.openxmlformats.org/officeDocument/2006/relationships/drawing" Target="../drawings/drawing43.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3_RiF_2019-20.pdf" TargetMode="External"/><Relationship Id="rId2" Type="http://schemas.openxmlformats.org/officeDocument/2006/relationships/hyperlink" Target="https://www.zpsb.pl/wp-content/uploads/2019/09/EKONOMIA-1_Kurs-14-1_RiF_2019-20.pdf" TargetMode="External"/><Relationship Id="rId1" Type="http://schemas.openxmlformats.org/officeDocument/2006/relationships/hyperlink" Target="https://www.zpsb.pl/wp-content/uploads/2019/09/EKONOMIA-1_Kurs-14-2_RiF_2019-20.pdf" TargetMode="External"/><Relationship Id="rId6" Type="http://schemas.openxmlformats.org/officeDocument/2006/relationships/vmlDrawing" Target="../drawings/vmlDrawing52.vml"/><Relationship Id="rId5" Type="http://schemas.openxmlformats.org/officeDocument/2006/relationships/drawing" Target="../drawings/drawing51.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9.bin"/><Relationship Id="rId1" Type="http://schemas.openxmlformats.org/officeDocument/2006/relationships/hyperlink" Target="https://www.zpsb.pl/wp-content/uploads/2019/09/EKONOMIA-1_Kurs-16-1_RiF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_Wydz.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_Wydz.pdf" TargetMode="External"/><Relationship Id="rId1" Type="http://schemas.openxmlformats.org/officeDocument/2006/relationships/hyperlink" Target="https://www.zpsb.pl/wp-content/uploads/2019/09/EKONOMIA-1_Kurs-2-2_2019-20_Wydz.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_Wydz.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J78"/>
  <sheetViews>
    <sheetView showGridLines="0" showZeros="0" topLeftCell="A24" zoomScale="120" zoomScaleNormal="120" workbookViewId="0">
      <selection sqref="A1:B1"/>
    </sheetView>
  </sheetViews>
  <sheetFormatPr defaultColWidth="8.7109375" defaultRowHeight="15" x14ac:dyDescent="0.25"/>
  <cols>
    <col min="1" max="1" width="21.42578125" style="2" customWidth="1"/>
    <col min="2" max="2" width="14" style="2" customWidth="1"/>
    <col min="3" max="3" width="62.42578125" style="2" customWidth="1"/>
    <col min="4" max="4" width="8.7109375" style="60"/>
    <col min="5" max="5" width="13.7109375" style="2" customWidth="1"/>
    <col min="6" max="6" width="17" style="2" customWidth="1"/>
    <col min="7" max="7" width="11.42578125" style="2" customWidth="1"/>
    <col min="8" max="8" width="9.42578125" style="2" customWidth="1"/>
    <col min="9" max="10" width="8.7109375" style="2"/>
    <col min="12" max="12" width="14.28515625" customWidth="1"/>
  </cols>
  <sheetData>
    <row r="1" spans="1:9" ht="23.25" x14ac:dyDescent="0.35">
      <c r="A1" s="58" t="s">
        <v>0</v>
      </c>
      <c r="B1" s="59"/>
    </row>
    <row r="2" spans="1:9" ht="21" x14ac:dyDescent="0.35">
      <c r="A2" s="61" t="s">
        <v>189</v>
      </c>
      <c r="B2" s="160" t="s">
        <v>884</v>
      </c>
      <c r="C2" s="161"/>
    </row>
    <row r="3" spans="1:9" ht="21" x14ac:dyDescent="0.35">
      <c r="A3" s="61" t="s">
        <v>1</v>
      </c>
      <c r="B3" s="160" t="s">
        <v>365</v>
      </c>
      <c r="C3" s="161"/>
    </row>
    <row r="4" spans="1:9" ht="21" x14ac:dyDescent="0.35">
      <c r="A4" s="61" t="s">
        <v>190</v>
      </c>
      <c r="B4" s="160" t="s">
        <v>191</v>
      </c>
      <c r="C4" s="162" t="s">
        <v>893</v>
      </c>
    </row>
    <row r="5" spans="1:9" ht="21" x14ac:dyDescent="0.35">
      <c r="A5" s="61" t="s">
        <v>192</v>
      </c>
      <c r="B5" s="160" t="s">
        <v>193</v>
      </c>
      <c r="C5" s="162"/>
    </row>
    <row r="6" spans="1:9" ht="10.15" customHeight="1" thickBot="1" x14ac:dyDescent="0.3">
      <c r="A6" s="62"/>
    </row>
    <row r="7" spans="1:9" ht="24" thickBot="1" x14ac:dyDescent="0.4">
      <c r="A7" s="61" t="s">
        <v>2</v>
      </c>
      <c r="B7" s="196" t="s">
        <v>797</v>
      </c>
      <c r="C7" s="197"/>
    </row>
    <row r="8" spans="1:9" ht="10.15" customHeight="1" thickBot="1" x14ac:dyDescent="0.3"/>
    <row r="9" spans="1:9" ht="39" thickBot="1" x14ac:dyDescent="0.3">
      <c r="A9" s="63" t="s">
        <v>3</v>
      </c>
      <c r="B9" s="64" t="s">
        <v>4</v>
      </c>
      <c r="C9" s="64" t="s">
        <v>5</v>
      </c>
      <c r="D9" s="64" t="s">
        <v>6</v>
      </c>
      <c r="E9" s="65" t="s">
        <v>7</v>
      </c>
      <c r="F9" s="64" t="s">
        <v>8</v>
      </c>
      <c r="G9" s="66" t="s">
        <v>9</v>
      </c>
      <c r="H9" s="66" t="s">
        <v>136</v>
      </c>
      <c r="I9" s="67" t="s">
        <v>443</v>
      </c>
    </row>
    <row r="10" spans="1:9" ht="16.5" customHeight="1" thickBot="1" x14ac:dyDescent="0.3">
      <c r="A10" s="198" t="s">
        <v>10</v>
      </c>
      <c r="B10" s="68" t="s">
        <v>366</v>
      </c>
      <c r="C10" s="151" t="s">
        <v>11</v>
      </c>
      <c r="D10" s="68">
        <f>SUM(D11:D15)</f>
        <v>17</v>
      </c>
      <c r="E10" s="68"/>
      <c r="F10" s="119" t="s">
        <v>12</v>
      </c>
      <c r="G10" s="70">
        <f>SUM(G11:G15)</f>
        <v>68</v>
      </c>
      <c r="H10" s="70">
        <f t="shared" ref="H10:I10" si="0">SUM(H11:H15)</f>
        <v>357</v>
      </c>
      <c r="I10" s="70">
        <f t="shared" si="0"/>
        <v>425</v>
      </c>
    </row>
    <row r="11" spans="1:9" ht="16.5" customHeight="1" thickBot="1" x14ac:dyDescent="0.3">
      <c r="A11" s="199"/>
      <c r="B11" s="71" t="s">
        <v>13</v>
      </c>
      <c r="C11" s="141" t="s">
        <v>14</v>
      </c>
      <c r="D11" s="120">
        <v>8</v>
      </c>
      <c r="E11" s="120" t="s">
        <v>15</v>
      </c>
      <c r="F11" s="120"/>
      <c r="G11" s="72">
        <v>24</v>
      </c>
      <c r="H11" s="72">
        <f t="shared" ref="H11:H15" si="1">I11-G11</f>
        <v>176</v>
      </c>
      <c r="I11" s="72">
        <f>D11*25</f>
        <v>200</v>
      </c>
    </row>
    <row r="12" spans="1:9" ht="16.5" customHeight="1" thickBot="1" x14ac:dyDescent="0.3">
      <c r="A12" s="199"/>
      <c r="B12" s="71" t="s">
        <v>16</v>
      </c>
      <c r="C12" s="141" t="s">
        <v>17</v>
      </c>
      <c r="D12" s="121">
        <v>1</v>
      </c>
      <c r="E12" s="121" t="s">
        <v>15</v>
      </c>
      <c r="F12" s="121"/>
      <c r="G12" s="73">
        <v>6</v>
      </c>
      <c r="H12" s="73">
        <f t="shared" si="1"/>
        <v>19</v>
      </c>
      <c r="I12" s="73">
        <f t="shared" ref="I12:I15" si="2">D12*25</f>
        <v>25</v>
      </c>
    </row>
    <row r="13" spans="1:9" ht="16.5" customHeight="1" thickBot="1" x14ac:dyDescent="0.3">
      <c r="A13" s="199"/>
      <c r="B13" s="71" t="s">
        <v>18</v>
      </c>
      <c r="C13" s="141" t="s">
        <v>382</v>
      </c>
      <c r="D13" s="121">
        <v>2</v>
      </c>
      <c r="E13" s="121" t="s">
        <v>882</v>
      </c>
      <c r="F13" s="121"/>
      <c r="G13" s="73">
        <v>12</v>
      </c>
      <c r="H13" s="73">
        <f t="shared" si="1"/>
        <v>38</v>
      </c>
      <c r="I13" s="73">
        <f t="shared" si="2"/>
        <v>50</v>
      </c>
    </row>
    <row r="14" spans="1:9" ht="16.5" customHeight="1" thickBot="1" x14ac:dyDescent="0.3">
      <c r="A14" s="199"/>
      <c r="B14" s="71" t="s">
        <v>187</v>
      </c>
      <c r="C14" s="141" t="s">
        <v>19</v>
      </c>
      <c r="D14" s="121">
        <v>2</v>
      </c>
      <c r="E14" s="121" t="s">
        <v>15</v>
      </c>
      <c r="F14" s="121"/>
      <c r="G14" s="73">
        <v>12</v>
      </c>
      <c r="H14" s="73">
        <f t="shared" si="1"/>
        <v>38</v>
      </c>
      <c r="I14" s="73">
        <f t="shared" si="2"/>
        <v>50</v>
      </c>
    </row>
    <row r="15" spans="1:9" ht="16.5" customHeight="1" thickBot="1" x14ac:dyDescent="0.3">
      <c r="A15" s="199"/>
      <c r="B15" s="74" t="s">
        <v>186</v>
      </c>
      <c r="C15" s="141" t="s">
        <v>20</v>
      </c>
      <c r="D15" s="121">
        <v>4</v>
      </c>
      <c r="E15" s="121" t="s">
        <v>21</v>
      </c>
      <c r="F15" s="121"/>
      <c r="G15" s="73">
        <v>14</v>
      </c>
      <c r="H15" s="73">
        <f t="shared" si="1"/>
        <v>86</v>
      </c>
      <c r="I15" s="73">
        <f t="shared" si="2"/>
        <v>100</v>
      </c>
    </row>
    <row r="16" spans="1:9" ht="16.5" customHeight="1" thickBot="1" x14ac:dyDescent="0.3">
      <c r="A16" s="199"/>
      <c r="B16" s="68" t="s">
        <v>367</v>
      </c>
      <c r="C16" s="163" t="s">
        <v>34</v>
      </c>
      <c r="D16" s="68">
        <f>SUM(D17:D20)</f>
        <v>13</v>
      </c>
      <c r="E16" s="68"/>
      <c r="F16" s="119" t="s">
        <v>35</v>
      </c>
      <c r="G16" s="70">
        <f>SUM(G17:G20)</f>
        <v>90</v>
      </c>
      <c r="H16" s="70">
        <f t="shared" ref="H16:I16" si="3">SUM(H17:H20)</f>
        <v>235</v>
      </c>
      <c r="I16" s="70">
        <f t="shared" si="3"/>
        <v>325</v>
      </c>
    </row>
    <row r="17" spans="1:9" ht="16.5" customHeight="1" thickBot="1" x14ac:dyDescent="0.3">
      <c r="A17" s="199"/>
      <c r="B17" s="71" t="s">
        <v>24</v>
      </c>
      <c r="C17" s="164" t="s">
        <v>37</v>
      </c>
      <c r="D17" s="121">
        <v>3</v>
      </c>
      <c r="E17" s="123" t="s">
        <v>15</v>
      </c>
      <c r="F17" s="121"/>
      <c r="G17" s="73">
        <v>18</v>
      </c>
      <c r="H17" s="73">
        <f t="shared" ref="H17:H20" si="4">I17-G17</f>
        <v>57</v>
      </c>
      <c r="I17" s="73">
        <f t="shared" ref="I17:I20" si="5">D17*25</f>
        <v>75</v>
      </c>
    </row>
    <row r="18" spans="1:9" ht="16.5" customHeight="1" thickBot="1" x14ac:dyDescent="0.3">
      <c r="A18" s="199"/>
      <c r="B18" s="71" t="s">
        <v>26</v>
      </c>
      <c r="C18" s="164" t="s">
        <v>38</v>
      </c>
      <c r="D18" s="121">
        <v>4</v>
      </c>
      <c r="E18" s="123" t="s">
        <v>15</v>
      </c>
      <c r="F18" s="121"/>
      <c r="G18" s="73">
        <v>24</v>
      </c>
      <c r="H18" s="73">
        <f t="shared" si="4"/>
        <v>76</v>
      </c>
      <c r="I18" s="73">
        <f t="shared" si="5"/>
        <v>100</v>
      </c>
    </row>
    <row r="19" spans="1:9" ht="16.5" customHeight="1" thickBot="1" x14ac:dyDescent="0.3">
      <c r="A19" s="199"/>
      <c r="B19" s="71" t="s">
        <v>28</v>
      </c>
      <c r="C19" s="164" t="s">
        <v>40</v>
      </c>
      <c r="D19" s="121">
        <v>4</v>
      </c>
      <c r="E19" s="123" t="s">
        <v>21</v>
      </c>
      <c r="F19" s="121"/>
      <c r="G19" s="73">
        <v>36</v>
      </c>
      <c r="H19" s="73">
        <f t="shared" si="4"/>
        <v>64</v>
      </c>
      <c r="I19" s="73">
        <f t="shared" si="5"/>
        <v>100</v>
      </c>
    </row>
    <row r="20" spans="1:9" ht="16.5" customHeight="1" thickBot="1" x14ac:dyDescent="0.3">
      <c r="A20" s="199"/>
      <c r="B20" s="71" t="s">
        <v>29</v>
      </c>
      <c r="C20" s="164" t="s">
        <v>41</v>
      </c>
      <c r="D20" s="126">
        <v>2</v>
      </c>
      <c r="E20" s="127" t="s">
        <v>15</v>
      </c>
      <c r="F20" s="120"/>
      <c r="G20" s="72">
        <v>12</v>
      </c>
      <c r="H20" s="72">
        <f t="shared" si="4"/>
        <v>38</v>
      </c>
      <c r="I20" s="72">
        <f t="shared" si="5"/>
        <v>50</v>
      </c>
    </row>
    <row r="21" spans="1:9" ht="16.5" customHeight="1" thickBot="1" x14ac:dyDescent="0.3">
      <c r="A21" s="199"/>
      <c r="B21" s="69"/>
      <c r="C21" s="165"/>
      <c r="D21" s="69"/>
      <c r="E21" s="69"/>
      <c r="F21" s="69"/>
      <c r="G21" s="70">
        <f>SUM(G22:G23)</f>
        <v>6</v>
      </c>
      <c r="H21" s="69"/>
      <c r="I21" s="69"/>
    </row>
    <row r="22" spans="1:9" ht="16.5" customHeight="1" thickBot="1" x14ac:dyDescent="0.3">
      <c r="A22" s="199"/>
      <c r="B22" s="71"/>
      <c r="C22" s="166" t="s">
        <v>31</v>
      </c>
      <c r="D22" s="121">
        <v>0</v>
      </c>
      <c r="E22" s="123" t="s">
        <v>15</v>
      </c>
      <c r="F22" s="124"/>
      <c r="G22" s="73">
        <v>2</v>
      </c>
      <c r="H22" s="73"/>
      <c r="I22" s="73"/>
    </row>
    <row r="23" spans="1:9" ht="16.5" customHeight="1" thickBot="1" x14ac:dyDescent="0.3">
      <c r="A23" s="199"/>
      <c r="B23" s="71"/>
      <c r="C23" s="166" t="s">
        <v>32</v>
      </c>
      <c r="D23" s="121">
        <v>0</v>
      </c>
      <c r="E23" s="123" t="s">
        <v>15</v>
      </c>
      <c r="F23" s="124"/>
      <c r="G23" s="73">
        <v>4</v>
      </c>
      <c r="H23" s="73"/>
      <c r="I23" s="73"/>
    </row>
    <row r="24" spans="1:9" ht="16.5" customHeight="1" thickBot="1" x14ac:dyDescent="0.3">
      <c r="A24" s="200"/>
      <c r="B24" s="207" t="s">
        <v>196</v>
      </c>
      <c r="C24" s="208"/>
      <c r="D24" s="75">
        <f>D25+D10</f>
        <v>29</v>
      </c>
      <c r="E24" s="76"/>
      <c r="F24" s="77"/>
      <c r="G24" s="78">
        <f>G25+G10+G21</f>
        <v>162</v>
      </c>
      <c r="H24" s="78">
        <f>H25+H10+H21</f>
        <v>569</v>
      </c>
      <c r="I24" s="78">
        <f>I25+I10+I21</f>
        <v>725</v>
      </c>
    </row>
    <row r="25" spans="1:9" ht="32.25" thickBot="1" x14ac:dyDescent="0.3">
      <c r="A25" s="201" t="s">
        <v>33</v>
      </c>
      <c r="B25" s="144" t="s">
        <v>368</v>
      </c>
      <c r="C25" s="152" t="s">
        <v>22</v>
      </c>
      <c r="D25" s="144">
        <f>SUM(D26:D29)</f>
        <v>12</v>
      </c>
      <c r="E25" s="144"/>
      <c r="F25" s="145" t="s">
        <v>23</v>
      </c>
      <c r="G25" s="146">
        <f>SUM(G26:G29)</f>
        <v>88</v>
      </c>
      <c r="H25" s="146">
        <f t="shared" ref="H25:I25" si="6">SUM(H26:H29)</f>
        <v>212</v>
      </c>
      <c r="I25" s="146">
        <f t="shared" si="6"/>
        <v>300</v>
      </c>
    </row>
    <row r="26" spans="1:9" ht="16.5" customHeight="1" thickBot="1" x14ac:dyDescent="0.3">
      <c r="A26" s="202"/>
      <c r="B26" s="71" t="s">
        <v>36</v>
      </c>
      <c r="C26" s="164" t="s">
        <v>25</v>
      </c>
      <c r="D26" s="121">
        <v>4</v>
      </c>
      <c r="E26" s="121" t="s">
        <v>21</v>
      </c>
      <c r="F26" s="121"/>
      <c r="G26" s="122">
        <v>30</v>
      </c>
      <c r="H26" s="73">
        <f t="shared" ref="H26:H29" si="7">I26-G26</f>
        <v>70</v>
      </c>
      <c r="I26" s="73">
        <f t="shared" ref="I26:I29" si="8">D26*25</f>
        <v>100</v>
      </c>
    </row>
    <row r="27" spans="1:9" ht="16.5" customHeight="1" thickBot="1" x14ac:dyDescent="0.3">
      <c r="A27" s="202"/>
      <c r="B27" s="71" t="s">
        <v>188</v>
      </c>
      <c r="C27" s="164" t="s">
        <v>27</v>
      </c>
      <c r="D27" s="121">
        <v>3</v>
      </c>
      <c r="E27" s="123" t="s">
        <v>15</v>
      </c>
      <c r="F27" s="121"/>
      <c r="G27" s="73">
        <v>24</v>
      </c>
      <c r="H27" s="73">
        <f t="shared" si="7"/>
        <v>51</v>
      </c>
      <c r="I27" s="73">
        <f t="shared" si="8"/>
        <v>75</v>
      </c>
    </row>
    <row r="28" spans="1:9" ht="16.5" customHeight="1" thickBot="1" x14ac:dyDescent="0.3">
      <c r="A28" s="202"/>
      <c r="B28" s="71" t="s">
        <v>39</v>
      </c>
      <c r="C28" s="164" t="s">
        <v>885</v>
      </c>
      <c r="D28" s="121">
        <v>3</v>
      </c>
      <c r="E28" s="123" t="s">
        <v>15</v>
      </c>
      <c r="F28" s="121"/>
      <c r="G28" s="73">
        <v>20</v>
      </c>
      <c r="H28" s="73">
        <f t="shared" si="7"/>
        <v>55</v>
      </c>
      <c r="I28" s="73">
        <f t="shared" si="8"/>
        <v>75</v>
      </c>
    </row>
    <row r="29" spans="1:9" ht="16.5" customHeight="1" thickBot="1" x14ac:dyDescent="0.3">
      <c r="A29" s="202"/>
      <c r="B29" s="74" t="s">
        <v>348</v>
      </c>
      <c r="C29" s="164" t="s">
        <v>30</v>
      </c>
      <c r="D29" s="121">
        <v>2</v>
      </c>
      <c r="E29" s="123" t="s">
        <v>15</v>
      </c>
      <c r="F29" s="121"/>
      <c r="G29" s="73">
        <v>14</v>
      </c>
      <c r="H29" s="73">
        <f t="shared" si="7"/>
        <v>36</v>
      </c>
      <c r="I29" s="73">
        <f t="shared" si="8"/>
        <v>50</v>
      </c>
    </row>
    <row r="30" spans="1:9" ht="16.5" customHeight="1" thickBot="1" x14ac:dyDescent="0.3">
      <c r="A30" s="202"/>
      <c r="B30" s="79" t="s">
        <v>369</v>
      </c>
      <c r="C30" s="152" t="s">
        <v>42</v>
      </c>
      <c r="D30" s="79">
        <f>SUM(D31:D32)</f>
        <v>16</v>
      </c>
      <c r="E30" s="79"/>
      <c r="F30" s="125" t="s">
        <v>43</v>
      </c>
      <c r="G30" s="80">
        <f>SUM(G31:G32)</f>
        <v>64</v>
      </c>
      <c r="H30" s="80">
        <f>SUM(H31:H32)</f>
        <v>336</v>
      </c>
      <c r="I30" s="80">
        <f>SUM(I31:I32)</f>
        <v>400</v>
      </c>
    </row>
    <row r="31" spans="1:9" ht="16.5" customHeight="1" thickBot="1" x14ac:dyDescent="0.3">
      <c r="A31" s="202"/>
      <c r="B31" s="71" t="s">
        <v>44</v>
      </c>
      <c r="C31" s="141" t="s">
        <v>45</v>
      </c>
      <c r="D31" s="121">
        <v>8</v>
      </c>
      <c r="E31" s="123" t="s">
        <v>21</v>
      </c>
      <c r="F31" s="121"/>
      <c r="G31" s="73">
        <v>32</v>
      </c>
      <c r="H31" s="73">
        <f t="shared" ref="H31:H32" si="9">I31-G31</f>
        <v>168</v>
      </c>
      <c r="I31" s="72">
        <f t="shared" ref="I31:I32" si="10">D31*25</f>
        <v>200</v>
      </c>
    </row>
    <row r="32" spans="1:9" ht="16.5" customHeight="1" thickBot="1" x14ac:dyDescent="0.3">
      <c r="A32" s="202"/>
      <c r="B32" s="71" t="s">
        <v>46</v>
      </c>
      <c r="C32" s="141" t="s">
        <v>47</v>
      </c>
      <c r="D32" s="121">
        <v>8</v>
      </c>
      <c r="E32" s="123" t="s">
        <v>21</v>
      </c>
      <c r="F32" s="121"/>
      <c r="G32" s="73">
        <v>32</v>
      </c>
      <c r="H32" s="73">
        <f t="shared" si="9"/>
        <v>168</v>
      </c>
      <c r="I32" s="72">
        <f t="shared" si="10"/>
        <v>200</v>
      </c>
    </row>
    <row r="33" spans="1:9" ht="16.5" customHeight="1" thickBot="1" x14ac:dyDescent="0.3">
      <c r="A33" s="203"/>
      <c r="B33" s="205" t="s">
        <v>196</v>
      </c>
      <c r="C33" s="206"/>
      <c r="D33" s="81">
        <f>D30+D16</f>
        <v>29</v>
      </c>
      <c r="E33" s="82"/>
      <c r="F33" s="83"/>
      <c r="G33" s="84">
        <f>G30+G16</f>
        <v>154</v>
      </c>
      <c r="H33" s="84">
        <f>H30+H16</f>
        <v>571</v>
      </c>
      <c r="I33" s="84">
        <f>I30+I16</f>
        <v>725</v>
      </c>
    </row>
    <row r="34" spans="1:9" ht="16.5" customHeight="1" thickBot="1" x14ac:dyDescent="0.3">
      <c r="A34" s="204" t="s">
        <v>48</v>
      </c>
      <c r="B34" s="85" t="s">
        <v>370</v>
      </c>
      <c r="C34" s="153" t="s">
        <v>49</v>
      </c>
      <c r="D34" s="85">
        <f>SUM(D35:D37)</f>
        <v>4</v>
      </c>
      <c r="E34" s="85"/>
      <c r="F34" s="128" t="s">
        <v>50</v>
      </c>
      <c r="G34" s="86">
        <f>SUM(G35:G37)</f>
        <v>34</v>
      </c>
      <c r="H34" s="86">
        <f>SUM(H35:H37)</f>
        <v>66</v>
      </c>
      <c r="I34" s="86">
        <f>SUM(I35:I37)</f>
        <v>100</v>
      </c>
    </row>
    <row r="35" spans="1:9" ht="16.5" customHeight="1" thickBot="1" x14ac:dyDescent="0.3">
      <c r="A35" s="204"/>
      <c r="B35" s="71" t="s">
        <v>349</v>
      </c>
      <c r="C35" s="141" t="s">
        <v>51</v>
      </c>
      <c r="D35" s="120">
        <v>1</v>
      </c>
      <c r="E35" s="127" t="s">
        <v>15</v>
      </c>
      <c r="F35" s="120"/>
      <c r="G35" s="72">
        <v>10</v>
      </c>
      <c r="H35" s="72">
        <f t="shared" ref="H35:H37" si="11">I35-G35</f>
        <v>15</v>
      </c>
      <c r="I35" s="72">
        <f t="shared" ref="I35:I37" si="12">D35*25</f>
        <v>25</v>
      </c>
    </row>
    <row r="36" spans="1:9" ht="16.5" customHeight="1" thickBot="1" x14ac:dyDescent="0.3">
      <c r="A36" s="204"/>
      <c r="B36" s="71" t="s">
        <v>350</v>
      </c>
      <c r="C36" s="141" t="s">
        <v>52</v>
      </c>
      <c r="D36" s="120">
        <v>1</v>
      </c>
      <c r="E36" s="127" t="s">
        <v>15</v>
      </c>
      <c r="F36" s="120"/>
      <c r="G36" s="72">
        <v>10</v>
      </c>
      <c r="H36" s="72">
        <f t="shared" si="11"/>
        <v>15</v>
      </c>
      <c r="I36" s="72">
        <f t="shared" si="12"/>
        <v>25</v>
      </c>
    </row>
    <row r="37" spans="1:9" ht="16.5" customHeight="1" thickBot="1" x14ac:dyDescent="0.3">
      <c r="A37" s="204"/>
      <c r="B37" s="71" t="s">
        <v>351</v>
      </c>
      <c r="C37" s="141" t="s">
        <v>53</v>
      </c>
      <c r="D37" s="126">
        <v>2</v>
      </c>
      <c r="E37" s="127" t="s">
        <v>15</v>
      </c>
      <c r="F37" s="120"/>
      <c r="G37" s="72">
        <v>14</v>
      </c>
      <c r="H37" s="72">
        <f t="shared" si="11"/>
        <v>36</v>
      </c>
      <c r="I37" s="72">
        <f t="shared" si="12"/>
        <v>50</v>
      </c>
    </row>
    <row r="38" spans="1:9" ht="32.25" thickBot="1" x14ac:dyDescent="0.3">
      <c r="A38" s="204"/>
      <c r="B38" s="148" t="s">
        <v>371</v>
      </c>
      <c r="C38" s="153" t="s">
        <v>54</v>
      </c>
      <c r="D38" s="148">
        <f>SUM(D39:D41)</f>
        <v>18</v>
      </c>
      <c r="E38" s="148"/>
      <c r="F38" s="150" t="s">
        <v>63</v>
      </c>
      <c r="G38" s="149">
        <f>SUM(G39:G41)</f>
        <v>94</v>
      </c>
      <c r="H38" s="149">
        <f t="shared" ref="H38:I38" si="13">SUM(H39:H41)</f>
        <v>356</v>
      </c>
      <c r="I38" s="149">
        <f t="shared" si="13"/>
        <v>450</v>
      </c>
    </row>
    <row r="39" spans="1:9" ht="16.5" customHeight="1" thickBot="1" x14ac:dyDescent="0.3">
      <c r="A39" s="204"/>
      <c r="B39" s="71" t="s">
        <v>352</v>
      </c>
      <c r="C39" s="141" t="s">
        <v>55</v>
      </c>
      <c r="D39" s="121">
        <v>7</v>
      </c>
      <c r="E39" s="123" t="s">
        <v>21</v>
      </c>
      <c r="F39" s="121"/>
      <c r="G39" s="73">
        <v>38</v>
      </c>
      <c r="H39" s="73">
        <f>I39-G39</f>
        <v>137</v>
      </c>
      <c r="I39" s="72">
        <f>D39*25</f>
        <v>175</v>
      </c>
    </row>
    <row r="40" spans="1:9" ht="16.5" customHeight="1" thickBot="1" x14ac:dyDescent="0.3">
      <c r="A40" s="204"/>
      <c r="B40" s="71" t="s">
        <v>353</v>
      </c>
      <c r="C40" s="141" t="s">
        <v>56</v>
      </c>
      <c r="D40" s="121">
        <v>7</v>
      </c>
      <c r="E40" s="123" t="s">
        <v>21</v>
      </c>
      <c r="F40" s="121"/>
      <c r="G40" s="73">
        <v>38</v>
      </c>
      <c r="H40" s="73">
        <f>I40-G40</f>
        <v>137</v>
      </c>
      <c r="I40" s="72">
        <f>D40*25</f>
        <v>175</v>
      </c>
    </row>
    <row r="41" spans="1:9" ht="16.5" customHeight="1" thickBot="1" x14ac:dyDescent="0.3">
      <c r="A41" s="204"/>
      <c r="B41" s="71" t="s">
        <v>354</v>
      </c>
      <c r="C41" s="141" t="s">
        <v>383</v>
      </c>
      <c r="D41" s="121">
        <v>4</v>
      </c>
      <c r="E41" s="123" t="s">
        <v>15</v>
      </c>
      <c r="F41" s="121"/>
      <c r="G41" s="73">
        <v>18</v>
      </c>
      <c r="H41" s="73">
        <f>I41-G41</f>
        <v>82</v>
      </c>
      <c r="I41" s="72">
        <f>D41*25</f>
        <v>100</v>
      </c>
    </row>
    <row r="42" spans="1:9" ht="16.5" customHeight="1" thickBot="1" x14ac:dyDescent="0.3">
      <c r="A42" s="204"/>
      <c r="B42" s="85" t="s">
        <v>372</v>
      </c>
      <c r="C42" s="153" t="s">
        <v>57</v>
      </c>
      <c r="D42" s="85">
        <f>SUM(D43:D44)</f>
        <v>10</v>
      </c>
      <c r="E42" s="85"/>
      <c r="F42" s="128" t="s">
        <v>58</v>
      </c>
      <c r="G42" s="86">
        <f>SUM(G43:G44)</f>
        <v>44</v>
      </c>
      <c r="H42" s="86">
        <f>SUM(H43:H44)</f>
        <v>206</v>
      </c>
      <c r="I42" s="86">
        <f>SUM(I43:I44)</f>
        <v>250</v>
      </c>
    </row>
    <row r="43" spans="1:9" ht="16.5" customHeight="1" thickBot="1" x14ac:dyDescent="0.3">
      <c r="A43" s="204"/>
      <c r="B43" s="71" t="s">
        <v>355</v>
      </c>
      <c r="C43" s="141" t="s">
        <v>59</v>
      </c>
      <c r="D43" s="121">
        <v>5</v>
      </c>
      <c r="E43" s="123" t="s">
        <v>15</v>
      </c>
      <c r="F43" s="121"/>
      <c r="G43" s="73">
        <v>24</v>
      </c>
      <c r="H43" s="73">
        <f t="shared" ref="H43:H44" si="14">I43-G43</f>
        <v>101</v>
      </c>
      <c r="I43" s="72">
        <f t="shared" ref="I43:I44" si="15">D43*25</f>
        <v>125</v>
      </c>
    </row>
    <row r="44" spans="1:9" ht="16.5" customHeight="1" thickBot="1" x14ac:dyDescent="0.3">
      <c r="A44" s="204"/>
      <c r="B44" s="71" t="s">
        <v>356</v>
      </c>
      <c r="C44" s="141" t="s">
        <v>60</v>
      </c>
      <c r="D44" s="121">
        <v>5</v>
      </c>
      <c r="E44" s="123" t="s">
        <v>15</v>
      </c>
      <c r="F44" s="121"/>
      <c r="G44" s="73">
        <v>20</v>
      </c>
      <c r="H44" s="73">
        <f t="shared" si="14"/>
        <v>105</v>
      </c>
      <c r="I44" s="72">
        <f t="shared" si="15"/>
        <v>125</v>
      </c>
    </row>
    <row r="45" spans="1:9" ht="16.5" customHeight="1" thickBot="1" x14ac:dyDescent="0.3">
      <c r="A45" s="204"/>
      <c r="B45" s="194" t="s">
        <v>196</v>
      </c>
      <c r="C45" s="195"/>
      <c r="D45" s="87">
        <f>D38+D34+D42</f>
        <v>32</v>
      </c>
      <c r="E45" s="88"/>
      <c r="F45" s="89"/>
      <c r="G45" s="90">
        <f>G38+G34+G42</f>
        <v>172</v>
      </c>
      <c r="H45" s="90">
        <f t="shared" ref="H45:I45" si="16">H38+H34+H42</f>
        <v>628</v>
      </c>
      <c r="I45" s="90">
        <f t="shared" si="16"/>
        <v>800</v>
      </c>
    </row>
    <row r="46" spans="1:9" ht="32.25" customHeight="1" thickBot="1" x14ac:dyDescent="0.3">
      <c r="A46" s="219" t="s">
        <v>61</v>
      </c>
      <c r="B46" s="91" t="s">
        <v>373</v>
      </c>
      <c r="C46" s="154" t="s">
        <v>62</v>
      </c>
      <c r="D46" s="91">
        <f>SUM(D47:D50)</f>
        <v>18</v>
      </c>
      <c r="E46" s="91"/>
      <c r="F46" s="129" t="s">
        <v>63</v>
      </c>
      <c r="G46" s="92">
        <f>SUM(G47:G50)</f>
        <v>90</v>
      </c>
      <c r="H46" s="92">
        <f t="shared" ref="H46:I46" si="17">SUM(H47:H50)</f>
        <v>360</v>
      </c>
      <c r="I46" s="92">
        <f t="shared" si="17"/>
        <v>450</v>
      </c>
    </row>
    <row r="47" spans="1:9" ht="16.5" customHeight="1" thickBot="1" x14ac:dyDescent="0.3">
      <c r="A47" s="219"/>
      <c r="B47" s="71" t="s">
        <v>64</v>
      </c>
      <c r="C47" s="141" t="s">
        <v>65</v>
      </c>
      <c r="D47" s="121">
        <v>6</v>
      </c>
      <c r="E47" s="123" t="s">
        <v>21</v>
      </c>
      <c r="F47" s="121"/>
      <c r="G47" s="73">
        <v>26</v>
      </c>
      <c r="H47" s="73">
        <f t="shared" ref="H47:H50" si="18">I47-G47</f>
        <v>124</v>
      </c>
      <c r="I47" s="72">
        <f t="shared" ref="I47:I50" si="19">D47*25</f>
        <v>150</v>
      </c>
    </row>
    <row r="48" spans="1:9" ht="16.5" customHeight="1" thickBot="1" x14ac:dyDescent="0.3">
      <c r="A48" s="219"/>
      <c r="B48" s="71" t="s">
        <v>66</v>
      </c>
      <c r="C48" s="141" t="s">
        <v>67</v>
      </c>
      <c r="D48" s="121">
        <v>6</v>
      </c>
      <c r="E48" s="123" t="s">
        <v>21</v>
      </c>
      <c r="F48" s="121"/>
      <c r="G48" s="73">
        <v>26</v>
      </c>
      <c r="H48" s="73">
        <f t="shared" si="18"/>
        <v>124</v>
      </c>
      <c r="I48" s="72">
        <f t="shared" si="19"/>
        <v>150</v>
      </c>
    </row>
    <row r="49" spans="1:9" ht="16.5" customHeight="1" thickBot="1" x14ac:dyDescent="0.3">
      <c r="A49" s="219"/>
      <c r="B49" s="71" t="s">
        <v>68</v>
      </c>
      <c r="C49" s="141" t="s">
        <v>69</v>
      </c>
      <c r="D49" s="121">
        <v>4</v>
      </c>
      <c r="E49" s="123" t="s">
        <v>15</v>
      </c>
      <c r="F49" s="121"/>
      <c r="G49" s="73">
        <v>24</v>
      </c>
      <c r="H49" s="73">
        <f t="shared" si="18"/>
        <v>76</v>
      </c>
      <c r="I49" s="72">
        <f t="shared" si="19"/>
        <v>100</v>
      </c>
    </row>
    <row r="50" spans="1:9" ht="16.5" customHeight="1" thickBot="1" x14ac:dyDescent="0.3">
      <c r="A50" s="219"/>
      <c r="B50" s="71" t="s">
        <v>70</v>
      </c>
      <c r="C50" s="141" t="s">
        <v>71</v>
      </c>
      <c r="D50" s="121">
        <v>2</v>
      </c>
      <c r="E50" s="123" t="s">
        <v>15</v>
      </c>
      <c r="F50" s="121"/>
      <c r="G50" s="73">
        <v>14</v>
      </c>
      <c r="H50" s="73">
        <f t="shared" si="18"/>
        <v>36</v>
      </c>
      <c r="I50" s="72">
        <f t="shared" si="19"/>
        <v>50</v>
      </c>
    </row>
    <row r="51" spans="1:9" ht="32.25" thickBot="1" x14ac:dyDescent="0.3">
      <c r="A51" s="219"/>
      <c r="B51" s="91" t="s">
        <v>374</v>
      </c>
      <c r="C51" s="157" t="s">
        <v>798</v>
      </c>
      <c r="D51" s="91">
        <f>SUM(D52:D53)</f>
        <v>8</v>
      </c>
      <c r="E51" s="91"/>
      <c r="F51" s="129" t="s">
        <v>63</v>
      </c>
      <c r="G51" s="92">
        <f>SUM(G52:G53)</f>
        <v>52</v>
      </c>
      <c r="H51" s="92">
        <f>SUM(H52:H53)</f>
        <v>148</v>
      </c>
      <c r="I51" s="92">
        <f>SUM(I52:I53)</f>
        <v>200</v>
      </c>
    </row>
    <row r="52" spans="1:9" ht="16.5" customHeight="1" thickBot="1" x14ac:dyDescent="0.3">
      <c r="A52" s="219"/>
      <c r="B52" s="71" t="s">
        <v>357</v>
      </c>
      <c r="C52" s="164" t="s">
        <v>802</v>
      </c>
      <c r="D52" s="121">
        <v>4</v>
      </c>
      <c r="E52" s="142" t="s">
        <v>15</v>
      </c>
      <c r="F52" s="121"/>
      <c r="G52" s="73">
        <v>26</v>
      </c>
      <c r="H52" s="73">
        <f t="shared" ref="H52:H53" si="20">I52-G52</f>
        <v>74</v>
      </c>
      <c r="I52" s="72">
        <f t="shared" ref="I52:I53" si="21">D52*25</f>
        <v>100</v>
      </c>
    </row>
    <row r="53" spans="1:9" ht="16.5" customHeight="1" thickBot="1" x14ac:dyDescent="0.3">
      <c r="A53" s="219"/>
      <c r="B53" s="71" t="s">
        <v>358</v>
      </c>
      <c r="C53" s="164" t="s">
        <v>388</v>
      </c>
      <c r="D53" s="121">
        <v>4</v>
      </c>
      <c r="E53" s="142" t="s">
        <v>15</v>
      </c>
      <c r="F53" s="130"/>
      <c r="G53" s="72">
        <v>26</v>
      </c>
      <c r="H53" s="72">
        <f t="shared" si="20"/>
        <v>74</v>
      </c>
      <c r="I53" s="72">
        <f t="shared" si="21"/>
        <v>100</v>
      </c>
    </row>
    <row r="54" spans="1:9" ht="16.5" customHeight="1" thickBot="1" x14ac:dyDescent="0.3">
      <c r="A54" s="219"/>
      <c r="B54" s="217" t="s">
        <v>196</v>
      </c>
      <c r="C54" s="218"/>
      <c r="D54" s="93">
        <f>D51+D46</f>
        <v>26</v>
      </c>
      <c r="E54" s="94"/>
      <c r="F54" s="95"/>
      <c r="G54" s="96">
        <f>G51+G46</f>
        <v>142</v>
      </c>
      <c r="H54" s="96">
        <f t="shared" ref="H54:I54" si="22">H51+H46</f>
        <v>508</v>
      </c>
      <c r="I54" s="96">
        <f t="shared" si="22"/>
        <v>650</v>
      </c>
    </row>
    <row r="55" spans="1:9" ht="16.5" thickBot="1" x14ac:dyDescent="0.3">
      <c r="A55" s="220" t="s">
        <v>72</v>
      </c>
      <c r="B55" s="97" t="s">
        <v>375</v>
      </c>
      <c r="C55" s="155" t="s">
        <v>73</v>
      </c>
      <c r="D55" s="97">
        <f>SUM(D56:D58)</f>
        <v>7</v>
      </c>
      <c r="E55" s="97"/>
      <c r="F55" s="131" t="s">
        <v>12</v>
      </c>
      <c r="G55" s="98">
        <f>SUM(G56:G58)</f>
        <v>30</v>
      </c>
      <c r="H55" s="98">
        <f t="shared" ref="H55:I55" si="23">SUM(H56:H58)</f>
        <v>145</v>
      </c>
      <c r="I55" s="98">
        <f t="shared" si="23"/>
        <v>175</v>
      </c>
    </row>
    <row r="56" spans="1:9" ht="16.5" customHeight="1" thickBot="1" x14ac:dyDescent="0.3">
      <c r="A56" s="220"/>
      <c r="B56" s="71" t="s">
        <v>359</v>
      </c>
      <c r="C56" s="141" t="s">
        <v>878</v>
      </c>
      <c r="D56" s="120">
        <v>2</v>
      </c>
      <c r="E56" s="121" t="s">
        <v>882</v>
      </c>
      <c r="F56" s="120"/>
      <c r="G56" s="72">
        <v>6</v>
      </c>
      <c r="H56" s="72">
        <f t="shared" ref="H56:H58" si="24">I56-G56</f>
        <v>44</v>
      </c>
      <c r="I56" s="72">
        <f t="shared" ref="I56:I58" si="25">D56*25</f>
        <v>50</v>
      </c>
    </row>
    <row r="57" spans="1:9" ht="16.5" customHeight="1" thickBot="1" x14ac:dyDescent="0.3">
      <c r="A57" s="220"/>
      <c r="B57" s="71" t="s">
        <v>360</v>
      </c>
      <c r="C57" s="141" t="s">
        <v>74</v>
      </c>
      <c r="D57" s="120">
        <v>2</v>
      </c>
      <c r="E57" s="127" t="s">
        <v>15</v>
      </c>
      <c r="F57" s="120"/>
      <c r="G57" s="72">
        <v>12</v>
      </c>
      <c r="H57" s="72">
        <f t="shared" si="24"/>
        <v>38</v>
      </c>
      <c r="I57" s="72">
        <f t="shared" si="25"/>
        <v>50</v>
      </c>
    </row>
    <row r="58" spans="1:9" ht="16.5" customHeight="1" thickBot="1" x14ac:dyDescent="0.3">
      <c r="A58" s="220"/>
      <c r="B58" s="71" t="s">
        <v>361</v>
      </c>
      <c r="C58" s="141" t="s">
        <v>75</v>
      </c>
      <c r="D58" s="120">
        <v>3</v>
      </c>
      <c r="E58" s="121" t="s">
        <v>882</v>
      </c>
      <c r="F58" s="120"/>
      <c r="G58" s="72">
        <v>12</v>
      </c>
      <c r="H58" s="72">
        <f t="shared" si="24"/>
        <v>63</v>
      </c>
      <c r="I58" s="72">
        <f t="shared" si="25"/>
        <v>75</v>
      </c>
    </row>
    <row r="59" spans="1:9" ht="32.25" thickBot="1" x14ac:dyDescent="0.3">
      <c r="A59" s="220"/>
      <c r="B59" s="97" t="s">
        <v>376</v>
      </c>
      <c r="C59" s="158" t="s">
        <v>799</v>
      </c>
      <c r="D59" s="97">
        <f>SUM(D60:D62)</f>
        <v>14</v>
      </c>
      <c r="E59" s="97"/>
      <c r="F59" s="131" t="s">
        <v>63</v>
      </c>
      <c r="G59" s="98">
        <f>SUM(G60:G62)</f>
        <v>86</v>
      </c>
      <c r="H59" s="98">
        <f>SUM(H60:H62)</f>
        <v>264</v>
      </c>
      <c r="I59" s="98">
        <f>SUM(I60:I62)</f>
        <v>350</v>
      </c>
    </row>
    <row r="60" spans="1:9" ht="16.5" customHeight="1" thickBot="1" x14ac:dyDescent="0.3">
      <c r="A60" s="220"/>
      <c r="B60" s="71" t="s">
        <v>76</v>
      </c>
      <c r="C60" s="164" t="s">
        <v>803</v>
      </c>
      <c r="D60" s="121">
        <v>7</v>
      </c>
      <c r="E60" s="123" t="s">
        <v>21</v>
      </c>
      <c r="F60" s="130"/>
      <c r="G60" s="73">
        <v>46</v>
      </c>
      <c r="H60" s="72">
        <f t="shared" ref="H60:H62" si="26">I60-G60</f>
        <v>129</v>
      </c>
      <c r="I60" s="72">
        <f t="shared" ref="I60:I62" si="27">D60*25</f>
        <v>175</v>
      </c>
    </row>
    <row r="61" spans="1:9" ht="16.5" customHeight="1" thickBot="1" x14ac:dyDescent="0.3">
      <c r="A61" s="220"/>
      <c r="B61" s="71" t="s">
        <v>77</v>
      </c>
      <c r="C61" s="164" t="s">
        <v>804</v>
      </c>
      <c r="D61" s="121">
        <v>4</v>
      </c>
      <c r="E61" s="123" t="s">
        <v>15</v>
      </c>
      <c r="F61" s="127"/>
      <c r="G61" s="143">
        <v>20</v>
      </c>
      <c r="H61" s="99">
        <f>I61-G61</f>
        <v>80</v>
      </c>
      <c r="I61" s="99">
        <f>D61*25</f>
        <v>100</v>
      </c>
    </row>
    <row r="62" spans="1:9" ht="16.5" customHeight="1" thickBot="1" x14ac:dyDescent="0.3">
      <c r="A62" s="220"/>
      <c r="B62" s="71" t="s">
        <v>78</v>
      </c>
      <c r="C62" s="164" t="s">
        <v>805</v>
      </c>
      <c r="D62" s="121">
        <v>3</v>
      </c>
      <c r="E62" s="123" t="s">
        <v>21</v>
      </c>
      <c r="F62" s="130"/>
      <c r="G62" s="73">
        <v>20</v>
      </c>
      <c r="H62" s="72">
        <f t="shared" si="26"/>
        <v>55</v>
      </c>
      <c r="I62" s="72">
        <f t="shared" si="27"/>
        <v>75</v>
      </c>
    </row>
    <row r="63" spans="1:9" ht="31.5" customHeight="1" thickBot="1" x14ac:dyDescent="0.3">
      <c r="A63" s="220"/>
      <c r="B63" s="167" t="s">
        <v>377</v>
      </c>
      <c r="C63" s="155" t="s">
        <v>79</v>
      </c>
      <c r="D63" s="97">
        <f>SUM(D64)</f>
        <v>2</v>
      </c>
      <c r="E63" s="97"/>
      <c r="F63" s="131" t="s">
        <v>23</v>
      </c>
      <c r="G63" s="98">
        <f>G64</f>
        <v>40</v>
      </c>
      <c r="H63" s="98">
        <f t="shared" ref="H63:I63" si="28">H64</f>
        <v>10</v>
      </c>
      <c r="I63" s="98">
        <f t="shared" si="28"/>
        <v>50</v>
      </c>
    </row>
    <row r="64" spans="1:9" ht="16.5" thickBot="1" x14ac:dyDescent="0.3">
      <c r="A64" s="220"/>
      <c r="B64" s="168" t="s">
        <v>80</v>
      </c>
      <c r="C64" s="141" t="s">
        <v>81</v>
      </c>
      <c r="D64" s="121">
        <v>2</v>
      </c>
      <c r="E64" s="121" t="s">
        <v>882</v>
      </c>
      <c r="F64" s="124"/>
      <c r="G64" s="73">
        <v>40</v>
      </c>
      <c r="H64" s="73">
        <f t="shared" ref="H64" si="29">I64-G64</f>
        <v>10</v>
      </c>
      <c r="I64" s="73">
        <f t="shared" ref="I64" si="30">D64*25</f>
        <v>50</v>
      </c>
    </row>
    <row r="65" spans="1:9" ht="16.5" customHeight="1" thickBot="1" x14ac:dyDescent="0.3">
      <c r="A65" s="220"/>
      <c r="B65" s="215" t="s">
        <v>196</v>
      </c>
      <c r="C65" s="216"/>
      <c r="D65" s="101">
        <f>D63+D59+D55</f>
        <v>23</v>
      </c>
      <c r="E65" s="102"/>
      <c r="F65" s="103"/>
      <c r="G65" s="104">
        <f>G63+G59+G55</f>
        <v>156</v>
      </c>
      <c r="H65" s="104">
        <f>H63+H59+H55</f>
        <v>419</v>
      </c>
      <c r="I65" s="104">
        <f>I63+I59+I55</f>
        <v>575</v>
      </c>
    </row>
    <row r="66" spans="1:9" ht="16.5" thickBot="1" x14ac:dyDescent="0.3">
      <c r="A66" s="209" t="s">
        <v>82</v>
      </c>
      <c r="B66" s="169" t="s">
        <v>378</v>
      </c>
      <c r="C66" s="156" t="s">
        <v>83</v>
      </c>
      <c r="D66" s="105">
        <f>SUM(D67:D67)</f>
        <v>6</v>
      </c>
      <c r="E66" s="105"/>
      <c r="F66" s="132" t="s">
        <v>12</v>
      </c>
      <c r="G66" s="106">
        <f>SUM(G67:G67)</f>
        <v>18</v>
      </c>
      <c r="H66" s="106">
        <f>SUM(H67:H67)</f>
        <v>132</v>
      </c>
      <c r="I66" s="106">
        <f>SUM(I67:I67)</f>
        <v>150</v>
      </c>
    </row>
    <row r="67" spans="1:9" ht="16.5" customHeight="1" thickBot="1" x14ac:dyDescent="0.3">
      <c r="A67" s="209"/>
      <c r="B67" s="168" t="s">
        <v>84</v>
      </c>
      <c r="C67" s="141" t="s">
        <v>75</v>
      </c>
      <c r="D67" s="120">
        <v>6</v>
      </c>
      <c r="E67" s="121" t="s">
        <v>882</v>
      </c>
      <c r="F67" s="133"/>
      <c r="G67" s="72">
        <v>18</v>
      </c>
      <c r="H67" s="72">
        <f t="shared" ref="H67" si="31">I67-G67</f>
        <v>132</v>
      </c>
      <c r="I67" s="72">
        <f t="shared" ref="I67" si="32">D67*25</f>
        <v>150</v>
      </c>
    </row>
    <row r="68" spans="1:9" ht="32.25" thickBot="1" x14ac:dyDescent="0.3">
      <c r="A68" s="209"/>
      <c r="B68" s="105" t="s">
        <v>379</v>
      </c>
      <c r="C68" s="159" t="s">
        <v>800</v>
      </c>
      <c r="D68" s="105">
        <f>SUM(D69:D71)</f>
        <v>7</v>
      </c>
      <c r="E68" s="105"/>
      <c r="F68" s="132" t="s">
        <v>63</v>
      </c>
      <c r="G68" s="106">
        <f>SUM(G69:G71)</f>
        <v>38</v>
      </c>
      <c r="H68" s="106">
        <f>SUM(H69:H71)</f>
        <v>137</v>
      </c>
      <c r="I68" s="106">
        <f>SUM(I69:I71)</f>
        <v>175</v>
      </c>
    </row>
    <row r="69" spans="1:9" ht="16.5" customHeight="1" thickBot="1" x14ac:dyDescent="0.3">
      <c r="A69" s="209"/>
      <c r="B69" s="100" t="s">
        <v>85</v>
      </c>
      <c r="C69" s="164" t="s">
        <v>806</v>
      </c>
      <c r="D69" s="121">
        <v>3</v>
      </c>
      <c r="E69" s="127" t="s">
        <v>15</v>
      </c>
      <c r="F69" s="100"/>
      <c r="G69" s="72">
        <v>18</v>
      </c>
      <c r="H69" s="72">
        <f t="shared" ref="H69" si="33">I69-G69</f>
        <v>57</v>
      </c>
      <c r="I69" s="72">
        <f t="shared" ref="I69" si="34">D69*25</f>
        <v>75</v>
      </c>
    </row>
    <row r="70" spans="1:9" ht="15.75" customHeight="1" thickBot="1" x14ac:dyDescent="0.3">
      <c r="A70" s="209"/>
      <c r="B70" s="100" t="s">
        <v>362</v>
      </c>
      <c r="C70" s="164" t="s">
        <v>807</v>
      </c>
      <c r="D70" s="134">
        <v>2</v>
      </c>
      <c r="E70" s="123" t="s">
        <v>15</v>
      </c>
      <c r="F70" s="127"/>
      <c r="G70" s="73">
        <v>14</v>
      </c>
      <c r="H70" s="72">
        <f>I70-G70</f>
        <v>36</v>
      </c>
      <c r="I70" s="72">
        <f>D70*25</f>
        <v>50</v>
      </c>
    </row>
    <row r="71" spans="1:9" ht="16.5" customHeight="1" thickBot="1" x14ac:dyDescent="0.3">
      <c r="A71" s="209"/>
      <c r="B71" s="100" t="s">
        <v>363</v>
      </c>
      <c r="C71" s="164" t="s">
        <v>86</v>
      </c>
      <c r="D71" s="134">
        <v>2</v>
      </c>
      <c r="E71" s="123" t="s">
        <v>15</v>
      </c>
      <c r="F71" s="134"/>
      <c r="G71" s="73">
        <v>6</v>
      </c>
      <c r="H71" s="72">
        <f>I71-G71</f>
        <v>44</v>
      </c>
      <c r="I71" s="72">
        <f>D71*25</f>
        <v>50</v>
      </c>
    </row>
    <row r="72" spans="1:9" ht="16.5" customHeight="1" thickBot="1" x14ac:dyDescent="0.3">
      <c r="A72" s="209"/>
      <c r="B72" s="107" t="s">
        <v>380</v>
      </c>
      <c r="C72" s="170" t="s">
        <v>87</v>
      </c>
      <c r="D72" s="107">
        <f>SUM(D73:D74)</f>
        <v>6</v>
      </c>
      <c r="E72" s="108"/>
      <c r="F72" s="135" t="s">
        <v>88</v>
      </c>
      <c r="G72" s="109">
        <f>SUM(G73:G74)</f>
        <v>24</v>
      </c>
      <c r="H72" s="109">
        <f t="shared" ref="H72:I72" si="35">SUM(H73:H74)</f>
        <v>126</v>
      </c>
      <c r="I72" s="109">
        <f t="shared" si="35"/>
        <v>150</v>
      </c>
    </row>
    <row r="73" spans="1:9" ht="16.5" customHeight="1" thickBot="1" x14ac:dyDescent="0.3">
      <c r="A73" s="209"/>
      <c r="B73" s="71" t="s">
        <v>89</v>
      </c>
      <c r="C73" s="171" t="s">
        <v>195</v>
      </c>
      <c r="D73" s="120">
        <v>3</v>
      </c>
      <c r="E73" s="127" t="s">
        <v>15</v>
      </c>
      <c r="F73" s="133"/>
      <c r="G73" s="72">
        <v>12</v>
      </c>
      <c r="H73" s="72">
        <f t="shared" ref="H73:H76" si="36">I73-G73</f>
        <v>63</v>
      </c>
      <c r="I73" s="72">
        <f t="shared" ref="I73:I74" si="37">D73*25</f>
        <v>75</v>
      </c>
    </row>
    <row r="74" spans="1:9" ht="16.5" customHeight="1" thickBot="1" x14ac:dyDescent="0.3">
      <c r="A74" s="209"/>
      <c r="B74" s="71" t="s">
        <v>90</v>
      </c>
      <c r="C74" s="171" t="s">
        <v>195</v>
      </c>
      <c r="D74" s="120">
        <v>3</v>
      </c>
      <c r="E74" s="127" t="s">
        <v>15</v>
      </c>
      <c r="F74" s="133"/>
      <c r="G74" s="72">
        <v>12</v>
      </c>
      <c r="H74" s="72">
        <f t="shared" si="36"/>
        <v>63</v>
      </c>
      <c r="I74" s="72">
        <f t="shared" si="37"/>
        <v>75</v>
      </c>
    </row>
    <row r="75" spans="1:9" ht="32.25" thickBot="1" x14ac:dyDescent="0.3">
      <c r="A75" s="209"/>
      <c r="B75" s="105" t="s">
        <v>381</v>
      </c>
      <c r="C75" s="156" t="s">
        <v>801</v>
      </c>
      <c r="D75" s="105">
        <f>SUM(D76)</f>
        <v>29</v>
      </c>
      <c r="E75" s="105"/>
      <c r="F75" s="132" t="s">
        <v>23</v>
      </c>
      <c r="G75" s="106">
        <f>G76</f>
        <v>725</v>
      </c>
      <c r="H75" s="106">
        <f t="shared" ref="H75:I75" si="38">H76</f>
        <v>0</v>
      </c>
      <c r="I75" s="106">
        <f t="shared" si="38"/>
        <v>725</v>
      </c>
    </row>
    <row r="76" spans="1:9" ht="16.5" customHeight="1" thickBot="1" x14ac:dyDescent="0.3">
      <c r="A76" s="209"/>
      <c r="B76" s="74" t="s">
        <v>364</v>
      </c>
      <c r="C76" s="141" t="s">
        <v>91</v>
      </c>
      <c r="D76" s="120">
        <v>29</v>
      </c>
      <c r="E76" s="121" t="s">
        <v>882</v>
      </c>
      <c r="F76" s="136"/>
      <c r="G76" s="73">
        <v>725</v>
      </c>
      <c r="H76" s="72">
        <f t="shared" si="36"/>
        <v>0</v>
      </c>
      <c r="I76" s="73">
        <f t="shared" ref="I76" si="39">D76*25</f>
        <v>725</v>
      </c>
    </row>
    <row r="77" spans="1:9" ht="16.5" customHeight="1" thickBot="1" x14ac:dyDescent="0.3">
      <c r="A77" s="209"/>
      <c r="B77" s="213" t="s">
        <v>196</v>
      </c>
      <c r="C77" s="214"/>
      <c r="D77" s="110">
        <f>D75+D72+D68+D66</f>
        <v>48</v>
      </c>
      <c r="E77" s="111"/>
      <c r="F77" s="112"/>
      <c r="G77" s="113">
        <f>G75+G72+G68+G66</f>
        <v>805</v>
      </c>
      <c r="H77" s="113">
        <f>H75+H72+H68+H66</f>
        <v>395</v>
      </c>
      <c r="I77" s="113">
        <f>I75+I72+I68+I66</f>
        <v>1200</v>
      </c>
    </row>
    <row r="78" spans="1:9" ht="21.75" thickBot="1" x14ac:dyDescent="0.4">
      <c r="A78" s="210" t="s">
        <v>194</v>
      </c>
      <c r="B78" s="211"/>
      <c r="C78" s="212"/>
      <c r="D78" s="114">
        <f>D77+D65+D54+D45+D33+D24</f>
        <v>187</v>
      </c>
      <c r="E78" s="115"/>
      <c r="F78" s="115"/>
      <c r="G78" s="114">
        <f>G77+G65+G54+G45+G33+G24</f>
        <v>1591</v>
      </c>
      <c r="H78" s="114">
        <f>H77+H65+H54+H45+H33+H24</f>
        <v>3090</v>
      </c>
      <c r="I78" s="114">
        <f>I77+I65+I54+I45+I33+I24</f>
        <v>4675</v>
      </c>
    </row>
  </sheetData>
  <sheetProtection algorithmName="SHA-512" hashValue="ySXAgargNWuiNj7a+hzrnpS9NEokIJtntBPSOZDuWfcwG1hKYdPwq9pRnjvoWhNLx8ZrjPnap0PS1m3SjdeKgg==" saltValue="iLdGploym67r33HeoKFzpg==" spinCount="100000" sheet="1" objects="1" scenarios="1"/>
  <mergeCells count="14">
    <mergeCell ref="A66:A77"/>
    <mergeCell ref="A78:C78"/>
    <mergeCell ref="B77:C77"/>
    <mergeCell ref="B65:C65"/>
    <mergeCell ref="B54:C54"/>
    <mergeCell ref="A46:A54"/>
    <mergeCell ref="A55:A65"/>
    <mergeCell ref="B45:C45"/>
    <mergeCell ref="B7:C7"/>
    <mergeCell ref="A10:A24"/>
    <mergeCell ref="A25:A33"/>
    <mergeCell ref="A34:A45"/>
    <mergeCell ref="B33:C33"/>
    <mergeCell ref="B24:C24"/>
  </mergeCells>
  <hyperlinks>
    <hyperlink ref="C53" location="'9.2'!A1" tooltip="-&gt; idź do karty kursu" display="Finansowanie działalności gospodarczej" xr:uid="{872D3EAF-BEC0-4952-82B8-FE9CA27A6E23}"/>
    <hyperlink ref="C52" location="'9.1'!A1" tooltip="-&gt; idź do karty kursu" display="Rynek i instrumenty finansowe" xr:uid="{35E7FFB9-C2E2-4D4C-8301-FBD576EA665A}"/>
    <hyperlink ref="C60" location="'11.1'!A1" tooltip="-&gt; idź do karty kursu" display="Rachunkowość finansowa wspomagana IT" xr:uid="{943C2DD3-4E78-4E63-8DAD-63629919BC57}"/>
    <hyperlink ref="C61" location="'11.2'!A1" tooltip="-&gt; idź do karty kursu" display="Ryzyko finansowe" xr:uid="{3BBDA006-B915-4469-BB48-8A8C4CBAB8B0}"/>
    <hyperlink ref="C62" location="'11.3'!A1" tooltip="-&gt; idź do karty kursu" display="Elementy rachunkowości zarządczej" xr:uid="{DA5B9241-75F2-46F2-8109-927B0709AEB6}"/>
    <hyperlink ref="C69" location="'14.1'!A1" tooltip="-&gt; idź do karty kursu" display="Sprawozdawczość finansowa i auditing" xr:uid="{563B7CE2-88F7-4456-87A7-6122655BDE47}"/>
    <hyperlink ref="C70" location="'14.2'!A1" tooltip="-&gt; idź do karty kursu" display="Polityka bilansowa" xr:uid="{3668953A-B44F-45CB-9248-DCC5A52CF09E}"/>
    <hyperlink ref="C71" location="'14.3'!A1" tooltip="-&gt; idź do karty kursu" display="Profesional workshop (kurs w języku obcym)" xr:uid="{932ECA69-5171-43AD-B59B-ABC8C589B17F}"/>
    <hyperlink ref="C51" location="'M (9)'!A1" tooltip="-&gt; idź do karty modułu" display="Moduł specjalnościowy (1) RACHUNKOWOŚĆ I FINANSE" xr:uid="{B520CF5B-F445-48E2-B1CE-47F11D6B40A0}"/>
    <hyperlink ref="C59" location="'M (11)'!A1" tooltip="-&gt; idź do karty modułu" display="Moduł specjalnościowy (2) RACHUNKOWOŚĆ I FINANSE" xr:uid="{CF4FCA88-A7BD-4858-B839-AC91B8CB97C5}"/>
    <hyperlink ref="C68" location="'M (14)'!A1" tooltip="-&gt; idź do karty modułu" display="Moduł specjalnościowy (3) RACHUNKOWOŚĆ I FINANSE" xr:uid="{ABE25265-2034-420E-83E6-7B192EB2B33B}"/>
    <hyperlink ref="C16" location="'M (2)'!A1" tooltip="-&gt; idź do karty modułu" display="Kluczowe kompetencje dla biznesu " xr:uid="{EB08332D-9ECF-4F14-A00C-EA15FBD0D082}"/>
    <hyperlink ref="C20" location="'2.4'!A1" tooltip="-&gt; idź do karty kursu" display="Socjologia " xr:uid="{BF018ED1-DD54-45CB-9ED4-57D7500F94EF}"/>
    <hyperlink ref="C19" location="'2.3'!A1" tooltip="-&gt; idź do karty kursu" display="Język obcy profesjonalny " xr:uid="{E0A6FD26-08BE-4B83-93BB-A9978DD58C76}"/>
    <hyperlink ref="C18" location="'2.2'!A1" tooltip="-&gt; idź do karty kursu" display="Arkusze kalkulacyjne i bazy danych w praktyce " xr:uid="{14FAC186-26CF-41E4-A5E8-4CC43FA15F56}"/>
    <hyperlink ref="C17" location="'2.1'!A1" tooltip="-&gt; idź do karty kursu" display="Technologie informatyczne i komunikacyjne " xr:uid="{3BABEBF5-98BC-4BD2-86BA-376170CDCDCC}"/>
    <hyperlink ref="C11" location="'1.1. '!A1" tooltip="-&gt; idź do karty kursu" display="Projekt Przedsiębiorstwo - warsztat" xr:uid="{6B77FB7E-9A9B-475C-AD14-967D90A1C518}"/>
    <hyperlink ref="C12" location="'1.2'!A1" tooltip="-&gt; idź do karty kursu" display="Gra symulacyjna" xr:uid="{45CD5D36-72F9-4F58-B34E-5529AC234362}"/>
    <hyperlink ref="C13" location="'1.3'!A1" tooltip="-&gt; idź do karty kursu" display="Realne problemy ekonomii - warsztat" xr:uid="{B84974C1-A49F-4D5A-A59D-3199AF5E6E05}"/>
    <hyperlink ref="C14" location="'1.4'!A1" tooltip="-&gt; idź do karty kursu" display="Prawa autorskie i ochrona własności intelektualnej" xr:uid="{EDB8E6DE-6EE6-4C22-9678-DA39CAFA2F4E}"/>
    <hyperlink ref="C15" location="'1.5'!A1" tooltip="-&gt; idź do karty kursu" display="Prawo w biznesie" xr:uid="{4D4D7C99-6D38-4D54-A400-C915C192031E}"/>
    <hyperlink ref="C10" location="'M (1)'!A1" tooltip="-&gt; idź do karty modułu" display="Biznes w działaniu" xr:uid="{726CC50B-9DFF-4D39-A8C8-EC065C52064F}"/>
    <hyperlink ref="C26" location="'3.1'!A1" tooltip="-&gt; idź do karty kursu" display="Zarządzanie i zachowania organizacji" xr:uid="{DD7624D8-B848-401D-BF30-DFF4FC09E7F0}"/>
    <hyperlink ref="C27" location="'3.2'!A1" tooltip="-&gt; idź do karty kursu" display="Zarządzanie zasobami ludzkimi" xr:uid="{8BCBEA53-D2D8-4261-9397-214D7B27F2DE}"/>
    <hyperlink ref="C29" location="'3.4'!A1" tooltip="-&gt; idź do karty kursu" display="Zarządzanie jakością" xr:uid="{41E0E917-20AB-447E-BFE0-9702C1F81CB2}"/>
    <hyperlink ref="C25" location="'M (3)'!A1" tooltip="-&gt; idź do karty modułu" display="Organizacja i zarządzanie" xr:uid="{323FACD8-B506-4115-911E-2A2FDB05DECE}"/>
    <hyperlink ref="C28" location="'3.3'!A1" tooltip="-&gt; idź do karty kursu" display="Zarządzanie procesowe i logistyka w organizacji" xr:uid="{77301370-C339-49A4-B6A2-49FE056D4AE8}"/>
    <hyperlink ref="C31" location="'4.1'!A1" tooltip="-&gt; idź do karty kursu" display="Matematyka w biznesie" xr:uid="{6C0DFFE1-21E0-4DDD-9D1F-C7AFF2D9FFBC}"/>
    <hyperlink ref="C32" location="'4.2'!A1" tooltip="-&gt; idź do karty kursu" display="Statystyka" xr:uid="{E55272F2-9891-413C-8D96-8E464B60C75E}"/>
    <hyperlink ref="C30" location="'M (4)'!A1" tooltip="-&gt; idź do karty modułu" display="Metody ilościowe w biznesie" xr:uid="{0E0974D8-B24F-4FF1-AF80-280E35BE4C9E}"/>
    <hyperlink ref="C35" location="'5.1'!A1" tooltip="-&gt; idź do karty kursu" display="Autoprezentacja - warsztat" xr:uid="{A09D9E9F-6DDC-4E58-B5CD-5040C96B7A9F}"/>
    <hyperlink ref="C36" location="'5.2'!A1" tooltip="-&gt; idź do karty kursu" display="Praca w zespole - warsztat" xr:uid="{63FF4944-EFE8-4388-B8D2-137F1E4A7EF7}"/>
    <hyperlink ref="C37" location="'5.3'!A1" tooltip="-&gt; idź do karty kursu" display="Etyka w biznesie - warsztat" xr:uid="{8D066EFF-B7AA-4CB1-B4F9-5D391E7E4B11}"/>
    <hyperlink ref="C39" location="'6.1'!A1" tooltip="-&gt; idź do karty kursu" display="Makroekonomia" xr:uid="{245D66D3-4380-45F3-81B5-BD39CC9A192D}"/>
    <hyperlink ref="C40" location="'6.2'!A1" tooltip="-&gt; idź do karty kursu" display="Mikroekonomia" xr:uid="{0FEAA4F7-CADD-4635-B921-C16C5B11C171}"/>
    <hyperlink ref="C41" location="'6.3'!A1" tooltip="-&gt; idź do karty kursu" display="Współczesna polityka ekonomiczna" xr:uid="{7DDCA81D-E5B8-433D-ACFE-813731003537}"/>
    <hyperlink ref="C43" location="'7.1'!A1" tooltip="-&gt; idź do karty kursu" display="Marketing" xr:uid="{0F562798-1595-434F-AF9C-A67C916FEC0A}"/>
    <hyperlink ref="C44" location="'7.2'!A1" tooltip="-&gt; idź do karty kursu" display="Badania rynkowe i marketingowe - warsztat" xr:uid="{9D8975AD-FC1F-4DD6-98ED-9FB99ED4105B}"/>
    <hyperlink ref="C34" location="'M (5)'!A1" tooltip="-&gt; idź do karty kursu" display="Rozwój osobisty i kompetencje interpersonalne" xr:uid="{8277F57D-9F83-4115-B4B1-CAF544B9F67C}"/>
    <hyperlink ref="C38" location="'M (6)'!A1" tooltip="-&gt; idź do karty modułu" display="Ekonomia Stosowana" xr:uid="{7BBCA963-B54A-47AA-9CF1-44F4C0C5F140}"/>
    <hyperlink ref="C42" location="'M (7)'!A1" tooltip="-&gt; idź do karty modułu" display="Zarządzanie marketingowe" xr:uid="{F42D5DCE-89C1-4CC0-AE6E-9FB17426F868}"/>
    <hyperlink ref="C47" location="'8.1'!A1" tooltip="-&gt; idź do karty kursu" display="Rachunkowość" xr:uid="{35FC1BEC-39CE-4819-97E3-B5A8B2BDDBDE}"/>
    <hyperlink ref="C48" location="'8.2'!A1" tooltip="-&gt; idź do karty kursu" display="Finanse przedsiębiorstw" xr:uid="{E3F8DACB-5BB4-4C53-BBA7-4BB491CD2D5C}"/>
    <hyperlink ref="C49" location="'8.3'!A1" tooltip="-&gt; idź do karty kursu" display="Analiza finansowa - warsztaty " xr:uid="{4303C959-D612-40C6-B74F-8589CAA0EB63}"/>
    <hyperlink ref="C50" location="'8.4'!A1" tooltip="-&gt; idź do karty kursu" display="Strategie podatkowe" xr:uid="{BBC423D0-9D77-4530-A5D3-5C56A9488DA9}"/>
    <hyperlink ref="C46" location="'M (8)'!A1" tooltip="-&gt; idź do karty modułu" display="Finanse i rachunkowość" xr:uid="{F166BAC7-F19E-4084-AC1F-31BBAA24C0A9}"/>
    <hyperlink ref="C56" location="'10.1'!A1" tooltip="-&gt; idź do karty kursu" display="Metodyka pisania prac dyplomowych" xr:uid="{95FFF508-8071-41C6-8752-406C2CEEA083}"/>
    <hyperlink ref="C57" location="'10.2'!A1" tooltip="-&gt; idź do karty kursu" display="Metody badań ekonomicznych - warsztat" xr:uid="{14D5E78C-E3E8-4A03-B912-008B84EF346C}"/>
    <hyperlink ref="C58" location="'10.3'!A1" tooltip="-&gt; idź do karty kursu" display="Praca z promotorem" xr:uid="{8A02EE68-E83A-47B6-974C-3C689EA6DAED}"/>
    <hyperlink ref="C55" location="'M (10)'!A1" tooltip="-&gt; idź do karty modułu" display="Moduł dyplomowy (1)" xr:uid="{9E881370-E3C5-4775-AD93-4FEDE240BBEE}"/>
    <hyperlink ref="C64" location="'12.1'!A1" tooltip="-&gt; idź do karty kursu" display="Aktywności dodatkowe z katalogu aktywności" xr:uid="{173EE3A9-CE6F-4A6E-A986-034070D4EF02}"/>
    <hyperlink ref="C63" location="'M (12)'!A1" tooltip="-&gt; idź do karty modułu" display="Moduł aktywności praktycznej (1)" xr:uid="{F6482DBA-AB66-40BD-BB8F-52A0BD59688D}"/>
    <hyperlink ref="C67" location="'13.1'!A1" tooltip="-&gt; idź do karty kursu" display="Praca z promotorem" xr:uid="{72EEA6E5-7DC4-49F7-8250-046551002D52}"/>
    <hyperlink ref="C66" location="'M (13)'!A1" tooltip="-&gt; idź do karty modułu" display="Moduł dyplomowy (2)" xr:uid="{605E3818-4642-4F63-A413-734EDDD0AAA5}"/>
    <hyperlink ref="C76" location="'16.1'!A1" tooltip="-&gt; idź do karty kursu" display="Praktyka zawodowa" xr:uid="{EDE90285-9A8A-4F28-B66F-AB571DF02650}"/>
    <hyperlink ref="C75" location="'M (16)'!A1" tooltip="-&gt; idź do karty modułu" display="Moduł aktywności praktycznej (2) ZB" xr:uid="{C760C8A3-3A9B-4440-8A79-516140E73D32}"/>
  </hyperlinks>
  <printOptions horizontalCentered="1"/>
  <pageMargins left="0.31496062992125984" right="0.31496062992125984" top="0.43307086614173229" bottom="0.23622047244094491" header="0.19685039370078741" footer="0.19685039370078741"/>
  <pageSetup paperSize="9" scale="56" orientation="portrait" r:id="rId1"/>
  <headerFooter>
    <oddHeader>&amp;R
&amp;G</oddHeader>
  </headerFooter>
  <ignoredErrors>
    <ignoredError sqref="H16:I16 H30:I30 H38:I38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E1_RiF!B16</f>
        <v>Moduł E1/2</v>
      </c>
      <c r="B3" s="418"/>
      <c r="C3" s="418"/>
      <c r="D3" s="422" t="str">
        <f>E1_RiF!C16</f>
        <v xml:space="preserve">Kluczowe kompetencje dla biznesu </v>
      </c>
      <c r="E3" s="423"/>
      <c r="F3" s="423"/>
      <c r="G3" s="423"/>
      <c r="H3" s="423"/>
      <c r="I3" s="424"/>
      <c r="J3" s="3"/>
      <c r="K3" s="3"/>
      <c r="L3" s="4"/>
      <c r="M3" s="4"/>
      <c r="N3" s="4"/>
      <c r="O3" s="4"/>
      <c r="P3" s="4"/>
      <c r="Q3" s="4"/>
      <c r="R3" s="4"/>
    </row>
    <row r="4" spans="1:19" ht="18.75" thickBot="1" x14ac:dyDescent="0.3">
      <c r="A4" s="317" t="s">
        <v>110</v>
      </c>
      <c r="B4" s="317"/>
      <c r="C4" s="317"/>
      <c r="D4" s="419" t="str">
        <f>E1_RiF!B18</f>
        <v>Kurs 2.2.</v>
      </c>
      <c r="E4" s="420"/>
      <c r="F4" s="420"/>
      <c r="G4" s="420"/>
      <c r="H4" s="420"/>
      <c r="I4" s="421"/>
      <c r="J4" s="3"/>
      <c r="K4" s="3"/>
      <c r="L4" s="4"/>
      <c r="M4" s="4"/>
      <c r="N4" s="4"/>
      <c r="O4" s="4"/>
      <c r="P4" s="4"/>
      <c r="Q4" s="4"/>
      <c r="R4" s="4"/>
    </row>
    <row r="5" spans="1:19" ht="23.25" thickBot="1" x14ac:dyDescent="0.3">
      <c r="A5" s="318" t="s">
        <v>111</v>
      </c>
      <c r="B5" s="318"/>
      <c r="C5" s="318"/>
      <c r="D5" s="319" t="str">
        <f>E1_RiF!C18</f>
        <v xml:space="preserve">Arkusze kalkulacyjne i bazy danych w praktyce </v>
      </c>
      <c r="E5" s="319"/>
      <c r="F5" s="319"/>
      <c r="G5" s="319"/>
      <c r="H5" s="319"/>
      <c r="I5" s="319"/>
      <c r="J5" s="319"/>
      <c r="K5" s="319"/>
      <c r="L5" s="320" t="s">
        <v>94</v>
      </c>
      <c r="M5" s="320"/>
      <c r="N5" s="49">
        <f>E1_RiF!D18</f>
        <v>4</v>
      </c>
      <c r="O5" s="320" t="s">
        <v>95</v>
      </c>
      <c r="P5" s="320"/>
      <c r="Q5" s="321" t="str">
        <f>E1_RiF!F16</f>
        <v>dr M. Stankiewicz</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(2)'!G6</f>
        <v>I</v>
      </c>
      <c r="H7" s="55" t="s">
        <v>99</v>
      </c>
      <c r="I7" s="45">
        <f>'M (2)'!I6</f>
        <v>2</v>
      </c>
      <c r="J7" s="247" t="s">
        <v>384</v>
      </c>
      <c r="K7" s="248"/>
      <c r="L7" s="426" t="s">
        <v>100</v>
      </c>
      <c r="M7" s="427"/>
      <c r="N7" s="9" t="s">
        <v>101</v>
      </c>
      <c r="O7" s="342" t="s">
        <v>102</v>
      </c>
      <c r="P7" s="342"/>
      <c r="Q7" s="343" t="s">
        <v>103</v>
      </c>
      <c r="R7" s="343"/>
      <c r="S7" s="50">
        <f>E1_RiF!G18</f>
        <v>24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572</v>
      </c>
      <c r="C14" s="386"/>
      <c r="D14" s="386"/>
      <c r="E14" s="386"/>
      <c r="F14" s="386"/>
      <c r="G14" s="386"/>
      <c r="H14" s="386"/>
      <c r="I14" s="386"/>
      <c r="J14" s="386"/>
      <c r="K14" s="386"/>
      <c r="L14" s="386"/>
      <c r="M14" s="387"/>
      <c r="N14" s="344" t="s">
        <v>298</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573</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306</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574</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306</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575</v>
      </c>
      <c r="C34" s="386"/>
      <c r="D34" s="386"/>
      <c r="E34" s="386"/>
      <c r="F34" s="386"/>
      <c r="G34" s="386"/>
      <c r="H34" s="386"/>
      <c r="I34" s="386"/>
      <c r="J34" s="386"/>
      <c r="K34" s="386"/>
      <c r="L34" s="386"/>
      <c r="M34" s="387"/>
      <c r="N34" s="344" t="s">
        <v>310</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315</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576</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577</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315</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578</v>
      </c>
      <c r="C49" s="332"/>
      <c r="D49" s="332"/>
      <c r="E49" s="332"/>
      <c r="F49" s="332"/>
      <c r="G49" s="332"/>
      <c r="H49" s="332"/>
      <c r="I49" s="332"/>
      <c r="J49" s="332"/>
      <c r="K49" s="332"/>
      <c r="L49" s="332"/>
      <c r="M49" s="333"/>
      <c r="N49" s="382" t="s">
        <v>317</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579</v>
      </c>
      <c r="C54" s="335"/>
      <c r="D54" s="335"/>
      <c r="E54" s="335"/>
      <c r="F54" s="335"/>
      <c r="G54" s="335"/>
      <c r="H54" s="335"/>
      <c r="I54" s="335"/>
      <c r="J54" s="335"/>
      <c r="K54" s="335"/>
      <c r="L54" s="335"/>
      <c r="M54" s="336"/>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331</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580</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324</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327</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t="s">
        <v>329</v>
      </c>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581</v>
      </c>
      <c r="C64" s="332"/>
      <c r="D64" s="332"/>
      <c r="E64" s="332"/>
      <c r="F64" s="332"/>
      <c r="G64" s="332"/>
      <c r="H64" s="332"/>
      <c r="I64" s="332"/>
      <c r="J64" s="332"/>
      <c r="K64" s="332"/>
      <c r="L64" s="332"/>
      <c r="M64" s="333"/>
      <c r="N64" s="382" t="s">
        <v>322</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325</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326</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t="s">
        <v>327</v>
      </c>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E1_RiF!G18</f>
        <v>24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4</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169</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v>18</v>
      </c>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160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177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174</v>
      </c>
      <c r="M83" s="429"/>
      <c r="N83" s="429"/>
      <c r="O83" s="429"/>
      <c r="P83" s="429"/>
      <c r="Q83" s="429"/>
      <c r="R83" s="429"/>
      <c r="S83" s="430"/>
    </row>
    <row r="84" spans="1:19" ht="15" customHeight="1" x14ac:dyDescent="0.25">
      <c r="A84" s="323"/>
      <c r="B84" s="455" t="s">
        <v>136</v>
      </c>
      <c r="C84" s="456"/>
      <c r="D84" s="456"/>
      <c r="E84" s="456"/>
      <c r="F84" s="457"/>
      <c r="G84" s="452">
        <f>E1_RiF!H18</f>
        <v>76</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E1_RiF!E18</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159</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342</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52.25" customHeight="1" x14ac:dyDescent="0.25">
      <c r="A98" s="414"/>
      <c r="B98" s="372" t="s">
        <v>476</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82.5" customHeight="1" x14ac:dyDescent="0.25">
      <c r="A100" s="414"/>
      <c r="B100" s="372" t="s">
        <v>477</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0" customHeight="1" x14ac:dyDescent="0.25">
      <c r="A102" s="414"/>
      <c r="B102" s="372" t="s">
        <v>398</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oUwM5BAeOTvfea5PYsQ4Y9pfHMtiPQXWZBEf/zXm6r1MNw8Zp7pd4g++FMIAQGud2oH4Fj+6GxiDXCGC5R3zoQ==" saltValue="icHngeU98Z9UCVm957IZ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0302E249-2DE1-464F-9025-5AF5CAEF1A1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E1_RiF!B16</f>
        <v>Moduł E1/2</v>
      </c>
      <c r="B3" s="418"/>
      <c r="C3" s="418"/>
      <c r="D3" s="422" t="str">
        <f>E1_RiF!C16</f>
        <v xml:space="preserve">Kluczowe kompetencje dla biznesu </v>
      </c>
      <c r="E3" s="423"/>
      <c r="F3" s="423"/>
      <c r="G3" s="423"/>
      <c r="H3" s="423"/>
      <c r="I3" s="424"/>
      <c r="J3" s="3"/>
      <c r="K3" s="3"/>
      <c r="L3" s="4"/>
      <c r="M3" s="4"/>
      <c r="N3" s="4"/>
      <c r="O3" s="4"/>
      <c r="P3" s="4"/>
      <c r="Q3" s="4"/>
      <c r="R3" s="4"/>
    </row>
    <row r="4" spans="1:19" ht="18.75" thickBot="1" x14ac:dyDescent="0.3">
      <c r="A4" s="317" t="s">
        <v>110</v>
      </c>
      <c r="B4" s="317"/>
      <c r="C4" s="317"/>
      <c r="D4" s="419" t="str">
        <f>E1_RiF!B19</f>
        <v>Kurs 2.3.</v>
      </c>
      <c r="E4" s="420"/>
      <c r="F4" s="420"/>
      <c r="G4" s="420"/>
      <c r="H4" s="420"/>
      <c r="I4" s="421"/>
      <c r="J4" s="3"/>
      <c r="K4" s="3"/>
      <c r="L4" s="4"/>
      <c r="M4" s="4"/>
      <c r="N4" s="4"/>
      <c r="O4" s="4"/>
      <c r="P4" s="4"/>
      <c r="Q4" s="4"/>
      <c r="R4" s="4"/>
    </row>
    <row r="5" spans="1:19" ht="23.25" thickBot="1" x14ac:dyDescent="0.3">
      <c r="A5" s="318" t="s">
        <v>111</v>
      </c>
      <c r="B5" s="318"/>
      <c r="C5" s="318"/>
      <c r="D5" s="319" t="str">
        <f>E1_RiF!C19</f>
        <v xml:space="preserve">Język obcy profesjonalny </v>
      </c>
      <c r="E5" s="319"/>
      <c r="F5" s="319"/>
      <c r="G5" s="319"/>
      <c r="H5" s="319"/>
      <c r="I5" s="319"/>
      <c r="J5" s="319"/>
      <c r="K5" s="319"/>
      <c r="L5" s="320" t="s">
        <v>94</v>
      </c>
      <c r="M5" s="320"/>
      <c r="N5" s="49">
        <f>E1_RiF!D19</f>
        <v>4</v>
      </c>
      <c r="O5" s="320" t="s">
        <v>95</v>
      </c>
      <c r="P5" s="320"/>
      <c r="Q5" s="321" t="str">
        <f>E1_RiF!F16</f>
        <v>dr M. Stankiewicz</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(2)'!G6</f>
        <v>I</v>
      </c>
      <c r="H7" s="55" t="s">
        <v>99</v>
      </c>
      <c r="I7" s="45">
        <f>'M (2)'!I6</f>
        <v>2</v>
      </c>
      <c r="J7" s="247" t="s">
        <v>384</v>
      </c>
      <c r="K7" s="248"/>
      <c r="L7" s="426" t="s">
        <v>100</v>
      </c>
      <c r="M7" s="427"/>
      <c r="N7" s="9" t="s">
        <v>101</v>
      </c>
      <c r="O7" s="342" t="s">
        <v>412</v>
      </c>
      <c r="P7" s="342"/>
      <c r="Q7" s="343" t="s">
        <v>103</v>
      </c>
      <c r="R7" s="343"/>
      <c r="S7" s="50">
        <f>E1_RiF!G19</f>
        <v>36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582</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301</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305</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583</v>
      </c>
      <c r="C34" s="386"/>
      <c r="D34" s="386"/>
      <c r="E34" s="386"/>
      <c r="F34" s="386"/>
      <c r="G34" s="386"/>
      <c r="H34" s="386"/>
      <c r="I34" s="386"/>
      <c r="J34" s="386"/>
      <c r="K34" s="386"/>
      <c r="L34" s="386"/>
      <c r="M34" s="387"/>
      <c r="N34" s="344" t="s">
        <v>321</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584</v>
      </c>
      <c r="C54" s="386"/>
      <c r="D54" s="386"/>
      <c r="E54" s="386"/>
      <c r="F54" s="386"/>
      <c r="G54" s="386"/>
      <c r="H54" s="386"/>
      <c r="I54" s="386"/>
      <c r="J54" s="386"/>
      <c r="K54" s="386"/>
      <c r="L54" s="386"/>
      <c r="M54" s="387"/>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E1_RiF!G19</f>
        <v>36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36</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171</v>
      </c>
      <c r="M82" s="429"/>
      <c r="N82" s="429"/>
      <c r="O82" s="429"/>
      <c r="P82" s="429"/>
      <c r="Q82" s="429"/>
      <c r="R82" s="429"/>
      <c r="S82" s="430"/>
    </row>
    <row r="83" spans="1:19" ht="15" customHeight="1" x14ac:dyDescent="0.25">
      <c r="A83" s="323"/>
      <c r="B83" s="411" t="s">
        <v>135</v>
      </c>
      <c r="C83" s="412"/>
      <c r="D83" s="412"/>
      <c r="E83" s="412"/>
      <c r="F83" s="413"/>
      <c r="G83" s="431">
        <v>34</v>
      </c>
      <c r="H83" s="432"/>
      <c r="I83" s="433"/>
      <c r="J83" s="409"/>
      <c r="K83" s="444"/>
      <c r="L83" s="428" t="s">
        <v>174</v>
      </c>
      <c r="M83" s="429"/>
      <c r="N83" s="429"/>
      <c r="O83" s="429"/>
      <c r="P83" s="429"/>
      <c r="Q83" s="429"/>
      <c r="R83" s="429"/>
      <c r="S83" s="430"/>
    </row>
    <row r="84" spans="1:19" ht="15" customHeight="1" x14ac:dyDescent="0.25">
      <c r="A84" s="323"/>
      <c r="B84" s="455" t="s">
        <v>136</v>
      </c>
      <c r="C84" s="456"/>
      <c r="D84" s="456"/>
      <c r="E84" s="456"/>
      <c r="F84" s="457"/>
      <c r="G84" s="452">
        <f>E1_RiF!H19</f>
        <v>64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E1_RiF!E19</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40</v>
      </c>
      <c r="G91" s="380"/>
      <c r="H91" s="380"/>
      <c r="I91" s="381"/>
      <c r="J91" s="354"/>
      <c r="K91" s="367"/>
      <c r="L91" s="358" t="s">
        <v>143</v>
      </c>
      <c r="M91" s="359"/>
      <c r="N91" s="359"/>
      <c r="O91" s="359"/>
      <c r="P91" s="359"/>
      <c r="Q91" s="359"/>
      <c r="R91" s="359"/>
      <c r="S91" s="360"/>
    </row>
    <row r="92" spans="1:19" ht="15" customHeight="1" x14ac:dyDescent="0.25">
      <c r="A92" s="350"/>
      <c r="B92" s="376" t="s">
        <v>170</v>
      </c>
      <c r="C92" s="377"/>
      <c r="D92" s="377"/>
      <c r="E92" s="378"/>
      <c r="F92" s="379">
        <v>10</v>
      </c>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98" customHeight="1" x14ac:dyDescent="0.25">
      <c r="A98" s="414"/>
      <c r="B98" s="372" t="s">
        <v>478</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55.5" customHeight="1" x14ac:dyDescent="0.25">
      <c r="A100" s="414"/>
      <c r="B100" s="372" t="s">
        <v>479</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4" customHeight="1" x14ac:dyDescent="0.25">
      <c r="A102" s="414"/>
      <c r="B102" s="372" t="s">
        <v>426</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fpSNQVdfsxJpxswjxTQRSNsTZMwifC4O/ghkcUUIFz1xBeMnF+6taJW8v/pH4idUjlnXMm7UZ4NB1XtHn1BRgg==" saltValue="lzv2EMSAXlzWQj3sPWYGK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E6CD1BA4-7898-4E05-9ADE-F70C7A172F7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E1_RiF!B16</f>
        <v>Moduł E1/2</v>
      </c>
      <c r="B3" s="418"/>
      <c r="C3" s="418"/>
      <c r="D3" s="422" t="str">
        <f>E1_RiF!C16</f>
        <v xml:space="preserve">Kluczowe kompetencje dla biznesu </v>
      </c>
      <c r="E3" s="423"/>
      <c r="F3" s="423"/>
      <c r="G3" s="423"/>
      <c r="H3" s="423"/>
      <c r="I3" s="424"/>
      <c r="J3" s="3"/>
      <c r="K3" s="3"/>
      <c r="L3" s="4"/>
      <c r="M3" s="4"/>
      <c r="N3" s="4"/>
      <c r="O3" s="4"/>
      <c r="P3" s="4"/>
      <c r="Q3" s="4"/>
      <c r="R3" s="4"/>
    </row>
    <row r="4" spans="1:19" ht="18.75" thickBot="1" x14ac:dyDescent="0.3">
      <c r="A4" s="317" t="s">
        <v>110</v>
      </c>
      <c r="B4" s="317"/>
      <c r="C4" s="317"/>
      <c r="D4" s="419" t="str">
        <f>E1_RiF!B20</f>
        <v>Kurs 2.4.</v>
      </c>
      <c r="E4" s="420"/>
      <c r="F4" s="420"/>
      <c r="G4" s="420"/>
      <c r="H4" s="420"/>
      <c r="I4" s="421"/>
      <c r="J4" s="3"/>
      <c r="K4" s="3"/>
      <c r="L4" s="4"/>
      <c r="M4" s="4"/>
      <c r="N4" s="4"/>
      <c r="O4" s="4"/>
      <c r="P4" s="4"/>
      <c r="Q4" s="4"/>
      <c r="R4" s="4"/>
    </row>
    <row r="5" spans="1:19" ht="23.25" thickBot="1" x14ac:dyDescent="0.3">
      <c r="A5" s="318" t="s">
        <v>111</v>
      </c>
      <c r="B5" s="318"/>
      <c r="C5" s="318"/>
      <c r="D5" s="319" t="str">
        <f>E1_RiF!C20</f>
        <v xml:space="preserve">Socjologia </v>
      </c>
      <c r="E5" s="319"/>
      <c r="F5" s="319"/>
      <c r="G5" s="319"/>
      <c r="H5" s="319"/>
      <c r="I5" s="319"/>
      <c r="J5" s="319"/>
      <c r="K5" s="319"/>
      <c r="L5" s="320" t="s">
        <v>94</v>
      </c>
      <c r="M5" s="320"/>
      <c r="N5" s="49">
        <f>E1_RiF!D20</f>
        <v>2</v>
      </c>
      <c r="O5" s="320" t="s">
        <v>95</v>
      </c>
      <c r="P5" s="320"/>
      <c r="Q5" s="321" t="str">
        <f>E1_RiF!F16</f>
        <v>dr M. Stankiewicz</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(2)'!G6</f>
        <v>I</v>
      </c>
      <c r="H7" s="55" t="s">
        <v>99</v>
      </c>
      <c r="I7" s="45">
        <f>'M (2)'!I6</f>
        <v>2</v>
      </c>
      <c r="J7" s="247" t="s">
        <v>384</v>
      </c>
      <c r="K7" s="248"/>
      <c r="L7" s="426" t="s">
        <v>100</v>
      </c>
      <c r="M7" s="427"/>
      <c r="N7" s="9" t="s">
        <v>101</v>
      </c>
      <c r="O7" s="342" t="s">
        <v>102</v>
      </c>
      <c r="P7" s="342"/>
      <c r="Q7" s="343" t="s">
        <v>103</v>
      </c>
      <c r="R7" s="343"/>
      <c r="S7" s="50">
        <f>E1_RiF!G20</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779</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297</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585</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316</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320</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586</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323</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324</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t="s">
        <v>325</v>
      </c>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E1_RiF!G20</f>
        <v>12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12</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4</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167</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155</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174</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177</v>
      </c>
      <c r="M83" s="429"/>
      <c r="N83" s="429"/>
      <c r="O83" s="429"/>
      <c r="P83" s="429"/>
      <c r="Q83" s="429"/>
      <c r="R83" s="429"/>
      <c r="S83" s="430"/>
    </row>
    <row r="84" spans="1:19" ht="15" customHeight="1" x14ac:dyDescent="0.25">
      <c r="A84" s="323"/>
      <c r="B84" s="455" t="s">
        <v>136</v>
      </c>
      <c r="C84" s="456"/>
      <c r="D84" s="456"/>
      <c r="E84" s="456"/>
      <c r="F84" s="457"/>
      <c r="G84" s="452">
        <f>E1_RiF!H19</f>
        <v>64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76</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E1_RiF!E20</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152</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44" customHeight="1" x14ac:dyDescent="0.25">
      <c r="A98" s="414"/>
      <c r="B98" s="372" t="s">
        <v>480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481</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115.5" customHeight="1" x14ac:dyDescent="0.25">
      <c r="A102" s="414"/>
      <c r="B102" s="372" t="s">
        <v>482</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s1g9QUKxxrhGUlPMn4pRaR2vvRvGvj7SVK9m+UN5GvoHnjrWRt44qdIdceV44akPpaiAEh0xvgEPlum9bfsPVw==" saltValue="Is5B0f4a0iw0SYSL7W2wW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956BFC6E-E020-4881-BEFD-A9ECC06C46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E1_RiF!B25</f>
        <v>Moduł E1/3</v>
      </c>
      <c r="D3" s="236"/>
      <c r="E3" s="236"/>
      <c r="F3" s="237"/>
      <c r="G3" s="3"/>
      <c r="H3" s="3"/>
      <c r="I3" s="3"/>
      <c r="J3" s="3"/>
      <c r="K3" s="3"/>
      <c r="L3" s="4"/>
      <c r="M3" s="4"/>
      <c r="N3" s="4"/>
      <c r="O3" s="4"/>
      <c r="P3" s="4"/>
      <c r="Q3" s="4"/>
    </row>
    <row r="4" spans="1:19" s="5" customFormat="1" ht="39.75" customHeight="1" thickBot="1" x14ac:dyDescent="0.3">
      <c r="A4" s="234" t="s">
        <v>93</v>
      </c>
      <c r="B4" s="234"/>
      <c r="C4" s="224" t="str">
        <f>E1_RiF!C25</f>
        <v>Organizacja i zarządzanie</v>
      </c>
      <c r="D4" s="225"/>
      <c r="E4" s="225"/>
      <c r="F4" s="225"/>
      <c r="G4" s="225"/>
      <c r="H4" s="225"/>
      <c r="I4" s="225"/>
      <c r="J4" s="225"/>
      <c r="K4" s="232" t="s">
        <v>94</v>
      </c>
      <c r="L4" s="233"/>
      <c r="M4" s="56">
        <f>E1_RiF!D25</f>
        <v>12</v>
      </c>
      <c r="N4" s="227" t="s">
        <v>95</v>
      </c>
      <c r="O4" s="228"/>
      <c r="P4" s="221" t="str">
        <f>E1_RiF!F25</f>
        <v>dr R. Nowak-Lewandowska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98</v>
      </c>
      <c r="H6" s="54" t="s">
        <v>99</v>
      </c>
      <c r="I6" s="8">
        <v>1</v>
      </c>
      <c r="J6" s="9" t="s">
        <v>291</v>
      </c>
      <c r="K6" s="245" t="s">
        <v>100</v>
      </c>
      <c r="L6" s="245"/>
      <c r="M6" s="246" t="s">
        <v>101</v>
      </c>
      <c r="N6" s="246"/>
      <c r="O6" s="57" t="s">
        <v>102</v>
      </c>
      <c r="P6" s="247" t="s">
        <v>103</v>
      </c>
      <c r="Q6" s="248"/>
      <c r="R6" s="56">
        <f>E1_RiF!G25</f>
        <v>88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432</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490</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71.75" customHeight="1" thickBot="1" x14ac:dyDescent="0.3">
      <c r="A22" s="261" t="s">
        <v>712</v>
      </c>
      <c r="B22" s="262"/>
      <c r="C22" s="262"/>
      <c r="D22" s="262"/>
      <c r="E22" s="262"/>
      <c r="F22" s="262" t="s">
        <v>713</v>
      </c>
      <c r="G22" s="262"/>
      <c r="H22" s="262"/>
      <c r="I22" s="262"/>
      <c r="J22" s="262"/>
      <c r="K22" s="262"/>
      <c r="L22" s="262" t="s">
        <v>714</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E1_RiF!B25</f>
        <v>Moduł E1/3</v>
      </c>
      <c r="C26" s="282"/>
      <c r="D26" s="38" t="str">
        <f>E1_RiF!B26</f>
        <v>Kurs 3.1.</v>
      </c>
      <c r="E26" s="116" t="str">
        <f>E1_RiF!B25</f>
        <v>Moduł E1/3</v>
      </c>
      <c r="F26" s="289" t="str">
        <f>E1_RiF!B27</f>
        <v>Kurs 3.2.</v>
      </c>
      <c r="G26" s="290"/>
      <c r="H26" s="297" t="str">
        <f>E1_RiF!B25</f>
        <v>Moduł E1/3</v>
      </c>
      <c r="I26" s="298"/>
      <c r="J26" s="39" t="str">
        <f>E1_RiF!B28</f>
        <v>Kurs 3.3.</v>
      </c>
      <c r="K26" s="305" t="str">
        <f>E1_RiF!B25</f>
        <v>Moduł E1/3</v>
      </c>
      <c r="L26" s="306"/>
      <c r="M26" s="305" t="str">
        <f>E1_RiF!B29</f>
        <v>Kurs 3.4.</v>
      </c>
      <c r="N26" s="306"/>
      <c r="O26" s="307"/>
      <c r="P26" s="308"/>
      <c r="Q26" s="307"/>
      <c r="R26" s="309"/>
    </row>
    <row r="27" spans="1:19" s="14" customFormat="1" ht="59.25" customHeight="1" x14ac:dyDescent="0.25">
      <c r="A27" s="140" t="s">
        <v>111</v>
      </c>
      <c r="B27" s="476" t="str">
        <f>E1_RiF!C26</f>
        <v>Zarządzanie i zachowania organizacji</v>
      </c>
      <c r="C27" s="477"/>
      <c r="D27" s="478"/>
      <c r="E27" s="479" t="str">
        <f>E1_RiF!C27</f>
        <v>Zarządzanie zasobami ludzkimi</v>
      </c>
      <c r="F27" s="480"/>
      <c r="G27" s="481"/>
      <c r="H27" s="482" t="str">
        <f>E1_RiF!C28</f>
        <v>Zarządzanie procesowe i logistyka w organizacji</v>
      </c>
      <c r="I27" s="483"/>
      <c r="J27" s="484"/>
      <c r="K27" s="485" t="str">
        <f>E1_RiF!C29</f>
        <v>Zarządzanie jakością</v>
      </c>
      <c r="L27" s="486"/>
      <c r="M27" s="486"/>
      <c r="N27" s="487"/>
      <c r="O27" s="488"/>
      <c r="P27" s="489"/>
      <c r="Q27" s="489"/>
      <c r="R27" s="490"/>
    </row>
    <row r="28" spans="1:19" s="14" customFormat="1" ht="30" customHeight="1" thickBot="1" x14ac:dyDescent="0.3">
      <c r="A28" s="44" t="s">
        <v>112</v>
      </c>
      <c r="B28" s="283">
        <f>E1_RiF!D26</f>
        <v>4</v>
      </c>
      <c r="C28" s="284"/>
      <c r="D28" s="285"/>
      <c r="E28" s="294">
        <f>E1_RiF!D27</f>
        <v>3</v>
      </c>
      <c r="F28" s="295"/>
      <c r="G28" s="296"/>
      <c r="H28" s="302">
        <f>E1_RiF!D28</f>
        <v>3</v>
      </c>
      <c r="I28" s="303"/>
      <c r="J28" s="304"/>
      <c r="K28" s="238">
        <f>E1_RiF!D29</f>
        <v>2</v>
      </c>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t="s">
        <v>459</v>
      </c>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x14ac:dyDescent="0.25">
      <c r="A33" s="117"/>
      <c r="B33" s="117"/>
      <c r="C33" s="117"/>
      <c r="D33" s="117"/>
      <c r="E33" s="117"/>
      <c r="F33" s="117"/>
      <c r="G33" s="117"/>
      <c r="H33" s="117"/>
      <c r="I33" s="117"/>
      <c r="J33" s="117"/>
      <c r="K33" s="117"/>
      <c r="L33" s="117"/>
      <c r="M33" s="117"/>
      <c r="N33" s="117"/>
      <c r="O33" s="117"/>
      <c r="P33" s="117"/>
      <c r="Q33" s="117"/>
      <c r="R33" s="117"/>
    </row>
    <row r="34" spans="1:18" x14ac:dyDescent="0.25">
      <c r="A34" s="117"/>
      <c r="B34" s="117"/>
      <c r="C34" s="117"/>
      <c r="D34" s="117"/>
      <c r="E34" s="117"/>
      <c r="F34" s="117"/>
      <c r="G34" s="117"/>
      <c r="H34" s="117"/>
      <c r="I34" s="117"/>
      <c r="J34" s="117"/>
      <c r="K34" s="117"/>
      <c r="L34" s="117"/>
      <c r="M34" s="117"/>
      <c r="N34" s="117"/>
      <c r="O34" s="117"/>
      <c r="P34" s="117"/>
      <c r="Q34" s="117"/>
      <c r="R34" s="117"/>
    </row>
    <row r="35" spans="1:18" x14ac:dyDescent="0.25">
      <c r="A35" s="117"/>
      <c r="B35" s="117"/>
      <c r="C35" s="117"/>
      <c r="D35" s="117"/>
      <c r="E35" s="117"/>
      <c r="F35" s="117"/>
      <c r="G35" s="117"/>
      <c r="H35" s="117"/>
      <c r="I35" s="117"/>
      <c r="J35" s="117"/>
      <c r="K35" s="117"/>
      <c r="L35" s="117"/>
      <c r="M35" s="117"/>
      <c r="N35" s="117"/>
      <c r="O35" s="117"/>
      <c r="P35" s="117"/>
      <c r="Q35" s="117"/>
      <c r="R35" s="117"/>
    </row>
    <row r="36" spans="1:18" x14ac:dyDescent="0.25">
      <c r="A36" s="117"/>
      <c r="B36" s="117"/>
      <c r="C36" s="117"/>
      <c r="D36" s="117"/>
      <c r="E36" s="117"/>
      <c r="F36" s="117"/>
      <c r="G36" s="117"/>
      <c r="H36" s="117"/>
      <c r="I36" s="117"/>
      <c r="J36" s="117"/>
      <c r="K36" s="117"/>
      <c r="L36" s="117"/>
      <c r="M36" s="117"/>
      <c r="N36" s="117"/>
      <c r="O36" s="117"/>
      <c r="P36" s="117"/>
      <c r="Q36" s="117"/>
      <c r="R36" s="117"/>
    </row>
  </sheetData>
  <sheetProtection algorithmName="SHA-512" hashValue="4ovbdnWVtOolmCNyjaIOfMjJQqYBuIcvPji0y5SeQvZrvIXLrMMJYF4XzxKBkjHVDiQl/qA8Ancl94AKBeAbDg==" saltValue="MeqIlfdeTfltHUIqjkvrQ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5CFCE127-D1CE-482D-A8D5-937A433EB442}"/>
    <hyperlink ref="L29" r:id="rId2" xr:uid="{30CD5DC2-8263-4480-AF90-C3DE6CCBE333}"/>
    <hyperlink ref="C29" r:id="rId3" xr:uid="{80AD1A80-0719-4B9F-B1EA-8ED00A50BAED}"/>
    <hyperlink ref="I29" r:id="rId4" xr:uid="{2BF13395-77E5-42FF-8675-864D678FD49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E1_RiF!B25</f>
        <v>Moduł E1/3</v>
      </c>
      <c r="B3" s="418"/>
      <c r="C3" s="418"/>
      <c r="D3" s="422" t="str">
        <f>E1_RiF!C25</f>
        <v>Organizacja i zarządzanie</v>
      </c>
      <c r="E3" s="423"/>
      <c r="F3" s="423"/>
      <c r="G3" s="423"/>
      <c r="H3" s="423"/>
      <c r="I3" s="424"/>
      <c r="J3" s="3"/>
      <c r="K3" s="3"/>
      <c r="L3" s="4"/>
      <c r="M3" s="4"/>
      <c r="N3" s="4"/>
      <c r="O3" s="4"/>
      <c r="P3" s="4"/>
      <c r="Q3" s="4"/>
      <c r="R3" s="4"/>
    </row>
    <row r="4" spans="1:19" ht="18.75" thickBot="1" x14ac:dyDescent="0.3">
      <c r="A4" s="317" t="s">
        <v>110</v>
      </c>
      <c r="B4" s="317"/>
      <c r="C4" s="317"/>
      <c r="D4" s="419" t="str">
        <f>E1_RiF!B26</f>
        <v>Kurs 3.1.</v>
      </c>
      <c r="E4" s="420"/>
      <c r="F4" s="420"/>
      <c r="G4" s="420"/>
      <c r="H4" s="420"/>
      <c r="I4" s="421"/>
      <c r="J4" s="3"/>
      <c r="K4" s="3"/>
      <c r="L4" s="4"/>
      <c r="M4" s="4"/>
      <c r="N4" s="4"/>
      <c r="O4" s="4"/>
      <c r="P4" s="4"/>
      <c r="Q4" s="4"/>
      <c r="R4" s="4"/>
    </row>
    <row r="5" spans="1:19" ht="23.25" thickBot="1" x14ac:dyDescent="0.3">
      <c r="A5" s="318" t="s">
        <v>111</v>
      </c>
      <c r="B5" s="318"/>
      <c r="C5" s="318"/>
      <c r="D5" s="319" t="str">
        <f>E1_RiF!C26</f>
        <v>Zarządzanie i zachowania organizacji</v>
      </c>
      <c r="E5" s="319"/>
      <c r="F5" s="319"/>
      <c r="G5" s="319"/>
      <c r="H5" s="319"/>
      <c r="I5" s="319"/>
      <c r="J5" s="319"/>
      <c r="K5" s="319"/>
      <c r="L5" s="320" t="s">
        <v>94</v>
      </c>
      <c r="M5" s="320"/>
      <c r="N5" s="49">
        <f>E1_RiF!D26</f>
        <v>4</v>
      </c>
      <c r="O5" s="320" t="s">
        <v>95</v>
      </c>
      <c r="P5" s="320"/>
      <c r="Q5" s="495" t="str">
        <f>E1_RiF!F25</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(3)'!G6</f>
        <v>I</v>
      </c>
      <c r="H7" s="55" t="s">
        <v>99</v>
      </c>
      <c r="I7" s="45">
        <f>'M (3)'!I6</f>
        <v>1</v>
      </c>
      <c r="J7" s="247" t="s">
        <v>384</v>
      </c>
      <c r="K7" s="248"/>
      <c r="L7" s="426" t="s">
        <v>100</v>
      </c>
      <c r="M7" s="427"/>
      <c r="N7" s="9" t="s">
        <v>101</v>
      </c>
      <c r="O7" s="342" t="s">
        <v>102</v>
      </c>
      <c r="P7" s="342"/>
      <c r="Q7" s="343" t="s">
        <v>103</v>
      </c>
      <c r="R7" s="343"/>
      <c r="S7" s="50">
        <f>E1_RiF!G26</f>
        <v>30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559</v>
      </c>
      <c r="C14" s="386"/>
      <c r="D14" s="386"/>
      <c r="E14" s="386"/>
      <c r="F14" s="386"/>
      <c r="G14" s="386"/>
      <c r="H14" s="386"/>
      <c r="I14" s="386"/>
      <c r="J14" s="386"/>
      <c r="K14" s="386"/>
      <c r="L14" s="386"/>
      <c r="M14" s="387"/>
      <c r="N14" s="344" t="s">
        <v>297</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295</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560</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299</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297</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561</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315</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562</v>
      </c>
      <c r="C39" s="332"/>
      <c r="D39" s="332"/>
      <c r="E39" s="332"/>
      <c r="F39" s="332"/>
      <c r="G39" s="332"/>
      <c r="H39" s="332"/>
      <c r="I39" s="332"/>
      <c r="J39" s="332"/>
      <c r="K39" s="332"/>
      <c r="L39" s="332"/>
      <c r="M39" s="333"/>
      <c r="N39" s="382" t="s">
        <v>312</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563</v>
      </c>
      <c r="C44" s="332"/>
      <c r="D44" s="332"/>
      <c r="E44" s="332"/>
      <c r="F44" s="332"/>
      <c r="G44" s="332"/>
      <c r="H44" s="332"/>
      <c r="I44" s="332"/>
      <c r="J44" s="332"/>
      <c r="K44" s="332"/>
      <c r="L44" s="332"/>
      <c r="M44" s="333"/>
      <c r="N44" s="382" t="s">
        <v>313</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317</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564</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325</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329</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E1_RiF!G26</f>
        <v>30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165</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t="s">
        <v>180</v>
      </c>
      <c r="M77" s="429"/>
      <c r="N77" s="429"/>
      <c r="O77" s="429"/>
      <c r="P77" s="429"/>
      <c r="Q77" s="429"/>
      <c r="R77" s="429"/>
      <c r="S77" s="430"/>
    </row>
    <row r="78" spans="1:19" ht="15" customHeight="1" x14ac:dyDescent="0.25">
      <c r="A78" s="323"/>
      <c r="B78" s="411" t="s">
        <v>129</v>
      </c>
      <c r="C78" s="412"/>
      <c r="D78" s="412"/>
      <c r="E78" s="412"/>
      <c r="F78" s="413"/>
      <c r="G78" s="431">
        <v>10</v>
      </c>
      <c r="H78" s="432"/>
      <c r="I78" s="433"/>
      <c r="J78" s="409"/>
      <c r="K78" s="444"/>
      <c r="L78" s="428" t="s">
        <v>181</v>
      </c>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v>4</v>
      </c>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2</v>
      </c>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160</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157</v>
      </c>
      <c r="M83" s="429"/>
      <c r="N83" s="429"/>
      <c r="O83" s="429"/>
      <c r="P83" s="429"/>
      <c r="Q83" s="429"/>
      <c r="R83" s="429"/>
      <c r="S83" s="430"/>
    </row>
    <row r="84" spans="1:19" ht="15" customHeight="1" x14ac:dyDescent="0.25">
      <c r="A84" s="323"/>
      <c r="B84" s="455" t="s">
        <v>136</v>
      </c>
      <c r="C84" s="456"/>
      <c r="D84" s="456"/>
      <c r="E84" s="456"/>
      <c r="F84" s="457"/>
      <c r="G84" s="452">
        <f>E1_RiF!H26</f>
        <v>70</v>
      </c>
      <c r="H84" s="453"/>
      <c r="I84" s="454"/>
      <c r="J84" s="409"/>
      <c r="K84" s="444"/>
      <c r="L84" s="428" t="s">
        <v>154</v>
      </c>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E1_RiF!E26</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165</v>
      </c>
      <c r="C91" s="377"/>
      <c r="D91" s="377"/>
      <c r="E91" s="378"/>
      <c r="F91" s="379">
        <v>30</v>
      </c>
      <c r="G91" s="380"/>
      <c r="H91" s="380"/>
      <c r="I91" s="381"/>
      <c r="J91" s="354"/>
      <c r="K91" s="367"/>
      <c r="L91" s="358" t="s">
        <v>143</v>
      </c>
      <c r="M91" s="359"/>
      <c r="N91" s="359"/>
      <c r="O91" s="359"/>
      <c r="P91" s="359"/>
      <c r="Q91" s="359"/>
      <c r="R91" s="359"/>
      <c r="S91" s="360"/>
    </row>
    <row r="92" spans="1:19" ht="15" customHeight="1" x14ac:dyDescent="0.25">
      <c r="A92" s="350"/>
      <c r="B92" s="376" t="s">
        <v>170</v>
      </c>
      <c r="C92" s="377"/>
      <c r="D92" s="377"/>
      <c r="E92" s="378"/>
      <c r="F92" s="379">
        <v>10</v>
      </c>
      <c r="G92" s="380"/>
      <c r="H92" s="380"/>
      <c r="I92" s="381"/>
      <c r="J92" s="354"/>
      <c r="K92" s="367"/>
      <c r="L92" s="358" t="s">
        <v>294</v>
      </c>
      <c r="M92" s="359"/>
      <c r="N92" s="359"/>
      <c r="O92" s="359"/>
      <c r="P92" s="359"/>
      <c r="Q92" s="359"/>
      <c r="R92" s="359"/>
      <c r="S92" s="360"/>
    </row>
    <row r="93" spans="1:19" ht="15" customHeight="1" x14ac:dyDescent="0.25">
      <c r="A93" s="350"/>
      <c r="B93" s="376" t="s">
        <v>159</v>
      </c>
      <c r="C93" s="377"/>
      <c r="D93" s="377"/>
      <c r="E93" s="378"/>
      <c r="F93" s="379">
        <v>10</v>
      </c>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46.25" customHeight="1" x14ac:dyDescent="0.25">
      <c r="A98" s="414"/>
      <c r="B98" s="372" t="s">
        <v>467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773</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3" customHeight="1" x14ac:dyDescent="0.25">
      <c r="A102" s="414"/>
      <c r="B102" s="372" t="s">
        <v>433</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v6gi8ZJxWrwnHUd8TslZEdgWM+KXApWG266goiWyelwpaL07vdD27uj3p4QrMDAw21JyVK31Xnef/OKnDzXz0w==" saltValue="BXskCNe2dBsHhJAg1mjPP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264EBFF0-91E0-4996-A333-B1E973284E0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E1_RiF!B25</f>
        <v>Moduł E1/3</v>
      </c>
      <c r="B3" s="418"/>
      <c r="C3" s="418"/>
      <c r="D3" s="422" t="str">
        <f>E1_RiF!C25</f>
        <v>Organizacja i zarządzanie</v>
      </c>
      <c r="E3" s="423"/>
      <c r="F3" s="423"/>
      <c r="G3" s="423"/>
      <c r="H3" s="423"/>
      <c r="I3" s="424"/>
      <c r="J3" s="3"/>
      <c r="K3" s="3"/>
      <c r="L3" s="4"/>
      <c r="M3" s="4"/>
      <c r="N3" s="4"/>
      <c r="O3" s="4"/>
      <c r="P3" s="4"/>
      <c r="Q3" s="4"/>
      <c r="R3" s="4"/>
    </row>
    <row r="4" spans="1:19" ht="18.75" thickBot="1" x14ac:dyDescent="0.3">
      <c r="A4" s="317" t="s">
        <v>110</v>
      </c>
      <c r="B4" s="317"/>
      <c r="C4" s="317"/>
      <c r="D4" s="419" t="str">
        <f>E1_RiF!B27</f>
        <v>Kurs 3.2.</v>
      </c>
      <c r="E4" s="420"/>
      <c r="F4" s="420"/>
      <c r="G4" s="420"/>
      <c r="H4" s="420"/>
      <c r="I4" s="421"/>
      <c r="J4" s="3"/>
      <c r="K4" s="3"/>
      <c r="L4" s="4"/>
      <c r="M4" s="4"/>
      <c r="N4" s="4"/>
      <c r="O4" s="4"/>
      <c r="P4" s="4"/>
      <c r="Q4" s="4"/>
      <c r="R4" s="4"/>
    </row>
    <row r="5" spans="1:19" ht="23.25" thickBot="1" x14ac:dyDescent="0.3">
      <c r="A5" s="318" t="s">
        <v>111</v>
      </c>
      <c r="B5" s="318"/>
      <c r="C5" s="318"/>
      <c r="D5" s="319" t="str">
        <f>E1_RiF!C27</f>
        <v>Zarządzanie zasobami ludzkimi</v>
      </c>
      <c r="E5" s="319"/>
      <c r="F5" s="319"/>
      <c r="G5" s="319"/>
      <c r="H5" s="319"/>
      <c r="I5" s="319"/>
      <c r="J5" s="319"/>
      <c r="K5" s="319"/>
      <c r="L5" s="320" t="s">
        <v>94</v>
      </c>
      <c r="M5" s="320"/>
      <c r="N5" s="49">
        <f>E1_RiF!D27</f>
        <v>3</v>
      </c>
      <c r="O5" s="320" t="s">
        <v>95</v>
      </c>
      <c r="P5" s="320"/>
      <c r="Q5" s="495" t="str">
        <f>E1_RiF!F25</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(3)'!G6</f>
        <v>I</v>
      </c>
      <c r="H7" s="55" t="s">
        <v>99</v>
      </c>
      <c r="I7" s="45">
        <f>'M (3)'!I6</f>
        <v>1</v>
      </c>
      <c r="J7" s="247" t="s">
        <v>384</v>
      </c>
      <c r="K7" s="248"/>
      <c r="L7" s="426" t="s">
        <v>100</v>
      </c>
      <c r="M7" s="427"/>
      <c r="N7" s="9" t="s">
        <v>101</v>
      </c>
      <c r="O7" s="342" t="s">
        <v>102</v>
      </c>
      <c r="P7" s="342"/>
      <c r="Q7" s="343" t="s">
        <v>103</v>
      </c>
      <c r="R7" s="343"/>
      <c r="S7" s="50">
        <f>E1_RiF!G27</f>
        <v>24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715</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303</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t="s">
        <v>305</v>
      </c>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565</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299</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303</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t="s">
        <v>305</v>
      </c>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566</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297</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t="s">
        <v>303</v>
      </c>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t="s">
        <v>305</v>
      </c>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716</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312</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315</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t="s">
        <v>320</v>
      </c>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717</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312</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313</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t="s">
        <v>318</v>
      </c>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567</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312</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t="s">
        <v>317</v>
      </c>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t="s">
        <v>318</v>
      </c>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718</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719</v>
      </c>
      <c r="C59" s="332"/>
      <c r="D59" s="332"/>
      <c r="E59" s="332"/>
      <c r="F59" s="332"/>
      <c r="G59" s="332"/>
      <c r="H59" s="332"/>
      <c r="I59" s="332"/>
      <c r="J59" s="332"/>
      <c r="K59" s="332"/>
      <c r="L59" s="332"/>
      <c r="M59" s="333"/>
      <c r="N59" s="382" t="s">
        <v>322</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325</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326</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720</v>
      </c>
      <c r="C64" s="332"/>
      <c r="D64" s="332"/>
      <c r="E64" s="332"/>
      <c r="F64" s="332"/>
      <c r="G64" s="332"/>
      <c r="H64" s="332"/>
      <c r="I64" s="332"/>
      <c r="J64" s="332"/>
      <c r="K64" s="332"/>
      <c r="L64" s="332"/>
      <c r="M64" s="333"/>
      <c r="N64" s="382" t="s">
        <v>326</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330</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E1_RiF!G27</f>
        <v>24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10</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161</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t="s">
        <v>178</v>
      </c>
      <c r="M77" s="429"/>
      <c r="N77" s="429"/>
      <c r="O77" s="429"/>
      <c r="P77" s="429"/>
      <c r="Q77" s="429"/>
      <c r="R77" s="429"/>
      <c r="S77" s="430"/>
    </row>
    <row r="78" spans="1:19" ht="15" customHeight="1" x14ac:dyDescent="0.25">
      <c r="A78" s="323"/>
      <c r="B78" s="411" t="s">
        <v>129</v>
      </c>
      <c r="C78" s="412"/>
      <c r="D78" s="412"/>
      <c r="E78" s="412"/>
      <c r="F78" s="413"/>
      <c r="G78" s="431">
        <v>4</v>
      </c>
      <c r="H78" s="432"/>
      <c r="I78" s="433"/>
      <c r="J78" s="409"/>
      <c r="K78" s="444"/>
      <c r="L78" s="428" t="s">
        <v>181</v>
      </c>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2</v>
      </c>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174</v>
      </c>
      <c r="M83" s="429"/>
      <c r="N83" s="429"/>
      <c r="O83" s="429"/>
      <c r="P83" s="429"/>
      <c r="Q83" s="429"/>
      <c r="R83" s="429"/>
      <c r="S83" s="430"/>
    </row>
    <row r="84" spans="1:19" ht="15" customHeight="1" x14ac:dyDescent="0.25">
      <c r="A84" s="323"/>
      <c r="B84" s="455" t="s">
        <v>136</v>
      </c>
      <c r="C84" s="456"/>
      <c r="D84" s="456"/>
      <c r="E84" s="456"/>
      <c r="F84" s="457"/>
      <c r="G84" s="452">
        <f>E1_RiF!H27</f>
        <v>51</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E1_RiF!E27</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152</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40</v>
      </c>
      <c r="G91" s="380"/>
      <c r="H91" s="380"/>
      <c r="I91" s="381"/>
      <c r="J91" s="354"/>
      <c r="K91" s="367"/>
      <c r="L91" s="358" t="s">
        <v>143</v>
      </c>
      <c r="M91" s="359"/>
      <c r="N91" s="359"/>
      <c r="O91" s="359"/>
      <c r="P91" s="359"/>
      <c r="Q91" s="359"/>
      <c r="R91" s="359"/>
      <c r="S91" s="360"/>
    </row>
    <row r="92" spans="1:19" ht="15" customHeight="1" x14ac:dyDescent="0.25">
      <c r="A92" s="350"/>
      <c r="B92" s="376" t="s">
        <v>170</v>
      </c>
      <c r="C92" s="377"/>
      <c r="D92" s="377"/>
      <c r="E92" s="378"/>
      <c r="F92" s="379">
        <v>10</v>
      </c>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24.5" customHeight="1" x14ac:dyDescent="0.25">
      <c r="A98" s="414"/>
      <c r="B98" s="372" t="s">
        <v>400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82.5" customHeight="1" x14ac:dyDescent="0.25">
      <c r="A100" s="414"/>
      <c r="B100" s="372" t="s">
        <v>410</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5.25" customHeight="1" x14ac:dyDescent="0.25">
      <c r="A102" s="414"/>
      <c r="B102" s="372" t="s">
        <v>411</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7ktJaonwUbsMyih9tTY1v0Upn7Zs11/2d+dyEu19bKLve8n/8QyD5lM4b88zz1Gz//Hf+L3L2dJmamldmMiMTw==" saltValue="8gd2+FqObaICgG5uwXmpc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67E45237-69E9-4FE1-B634-B760A9FA33A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E1_RiF!B25</f>
        <v>Moduł E1/3</v>
      </c>
      <c r="B3" s="418"/>
      <c r="C3" s="418"/>
      <c r="D3" s="422" t="str">
        <f>E1_RiF!C25</f>
        <v>Organizacja i zarządzanie</v>
      </c>
      <c r="E3" s="423"/>
      <c r="F3" s="423"/>
      <c r="G3" s="423"/>
      <c r="H3" s="423"/>
      <c r="I3" s="424"/>
      <c r="J3" s="3"/>
      <c r="K3" s="3"/>
      <c r="L3" s="4"/>
      <c r="M3" s="4"/>
      <c r="N3" s="4"/>
      <c r="O3" s="4"/>
      <c r="P3" s="4"/>
      <c r="Q3" s="4"/>
      <c r="R3" s="4"/>
    </row>
    <row r="4" spans="1:19" ht="18.75" thickBot="1" x14ac:dyDescent="0.3">
      <c r="A4" s="317" t="s">
        <v>110</v>
      </c>
      <c r="B4" s="317"/>
      <c r="C4" s="317"/>
      <c r="D4" s="419" t="str">
        <f>E1_RiF!B28</f>
        <v>Kurs 3.3.</v>
      </c>
      <c r="E4" s="420"/>
      <c r="F4" s="420"/>
      <c r="G4" s="420"/>
      <c r="H4" s="420"/>
      <c r="I4" s="421"/>
      <c r="J4" s="3"/>
      <c r="K4" s="3"/>
      <c r="L4" s="4"/>
      <c r="M4" s="4"/>
      <c r="N4" s="4"/>
      <c r="O4" s="4"/>
      <c r="P4" s="4"/>
      <c r="Q4" s="4"/>
      <c r="R4" s="4"/>
    </row>
    <row r="5" spans="1:19" ht="23.25" thickBot="1" x14ac:dyDescent="0.3">
      <c r="A5" s="318" t="s">
        <v>111</v>
      </c>
      <c r="B5" s="318"/>
      <c r="C5" s="318"/>
      <c r="D5" s="319" t="str">
        <f>E1_RiF!C28</f>
        <v>Zarządzanie procesowe i logistyka w organizacji</v>
      </c>
      <c r="E5" s="319"/>
      <c r="F5" s="319"/>
      <c r="G5" s="319"/>
      <c r="H5" s="319"/>
      <c r="I5" s="319"/>
      <c r="J5" s="319"/>
      <c r="K5" s="319"/>
      <c r="L5" s="320" t="s">
        <v>94</v>
      </c>
      <c r="M5" s="320"/>
      <c r="N5" s="49">
        <f>E1_RiF!D28</f>
        <v>3</v>
      </c>
      <c r="O5" s="320" t="s">
        <v>95</v>
      </c>
      <c r="P5" s="320"/>
      <c r="Q5" s="495" t="str">
        <f>E1_RiF!F25</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(3)'!G6</f>
        <v>I</v>
      </c>
      <c r="H7" s="55" t="s">
        <v>99</v>
      </c>
      <c r="I7" s="45">
        <f>'M (3)'!I6</f>
        <v>1</v>
      </c>
      <c r="J7" s="247" t="s">
        <v>384</v>
      </c>
      <c r="K7" s="248"/>
      <c r="L7" s="426" t="s">
        <v>100</v>
      </c>
      <c r="M7" s="427"/>
      <c r="N7" s="9" t="s">
        <v>101</v>
      </c>
      <c r="O7" s="342" t="s">
        <v>102</v>
      </c>
      <c r="P7" s="342"/>
      <c r="Q7" s="343" t="s">
        <v>103</v>
      </c>
      <c r="R7" s="343"/>
      <c r="S7" s="50">
        <f>E1_RiF!G28</f>
        <v>20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721</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295</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568</v>
      </c>
      <c r="C19" s="332"/>
      <c r="D19" s="332"/>
      <c r="E19" s="332"/>
      <c r="F19" s="332"/>
      <c r="G19" s="332"/>
      <c r="H19" s="332"/>
      <c r="I19" s="332"/>
      <c r="J19" s="332"/>
      <c r="K19" s="332"/>
      <c r="L19" s="332"/>
      <c r="M19" s="333"/>
      <c r="N19" s="382" t="s">
        <v>297</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722</v>
      </c>
      <c r="C24" s="332"/>
      <c r="D24" s="332"/>
      <c r="E24" s="332"/>
      <c r="F24" s="332"/>
      <c r="G24" s="332"/>
      <c r="H24" s="332"/>
      <c r="I24" s="332"/>
      <c r="J24" s="332"/>
      <c r="K24" s="332"/>
      <c r="L24" s="332"/>
      <c r="M24" s="333"/>
      <c r="N24" s="382" t="s">
        <v>297</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296</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496" t="s">
        <v>888</v>
      </c>
      <c r="C29" s="497"/>
      <c r="D29" s="497"/>
      <c r="E29" s="497"/>
      <c r="F29" s="497"/>
      <c r="G29" s="497"/>
      <c r="H29" s="497"/>
      <c r="I29" s="497"/>
      <c r="J29" s="497"/>
      <c r="K29" s="497"/>
      <c r="L29" s="497"/>
      <c r="M29" s="498"/>
      <c r="N29" s="382" t="s">
        <v>298</v>
      </c>
      <c r="O29" s="383"/>
      <c r="P29" s="383"/>
      <c r="Q29" s="383"/>
      <c r="R29" s="383"/>
      <c r="S29" s="384"/>
    </row>
    <row r="30" spans="1:19" ht="15" customHeight="1" x14ac:dyDescent="0.25">
      <c r="A30" s="323"/>
      <c r="B30" s="499"/>
      <c r="C30" s="500"/>
      <c r="D30" s="500"/>
      <c r="E30" s="500"/>
      <c r="F30" s="500"/>
      <c r="G30" s="500"/>
      <c r="H30" s="500"/>
      <c r="I30" s="500"/>
      <c r="J30" s="500"/>
      <c r="K30" s="500"/>
      <c r="L30" s="500"/>
      <c r="M30" s="501"/>
      <c r="N30" s="325"/>
      <c r="O30" s="326"/>
      <c r="P30" s="326"/>
      <c r="Q30" s="326"/>
      <c r="R30" s="326"/>
      <c r="S30" s="327"/>
    </row>
    <row r="31" spans="1:19" ht="15" customHeight="1" x14ac:dyDescent="0.25">
      <c r="A31" s="323"/>
      <c r="B31" s="499"/>
      <c r="C31" s="500"/>
      <c r="D31" s="500"/>
      <c r="E31" s="500"/>
      <c r="F31" s="500"/>
      <c r="G31" s="500"/>
      <c r="H31" s="500"/>
      <c r="I31" s="500"/>
      <c r="J31" s="500"/>
      <c r="K31" s="500"/>
      <c r="L31" s="500"/>
      <c r="M31" s="501"/>
      <c r="N31" s="325"/>
      <c r="O31" s="326"/>
      <c r="P31" s="326"/>
      <c r="Q31" s="326"/>
      <c r="R31" s="326"/>
      <c r="S31" s="327"/>
    </row>
    <row r="32" spans="1:19" ht="15" customHeight="1" x14ac:dyDescent="0.25">
      <c r="A32" s="323"/>
      <c r="B32" s="499"/>
      <c r="C32" s="500"/>
      <c r="D32" s="500"/>
      <c r="E32" s="500"/>
      <c r="F32" s="500"/>
      <c r="G32" s="500"/>
      <c r="H32" s="500"/>
      <c r="I32" s="500"/>
      <c r="J32" s="500"/>
      <c r="K32" s="500"/>
      <c r="L32" s="500"/>
      <c r="M32" s="501"/>
      <c r="N32" s="325"/>
      <c r="O32" s="326"/>
      <c r="P32" s="326"/>
      <c r="Q32" s="326"/>
      <c r="R32" s="326"/>
      <c r="S32" s="327"/>
    </row>
    <row r="33" spans="1:19" ht="15" customHeight="1" thickBot="1" x14ac:dyDescent="0.3">
      <c r="A33" s="324"/>
      <c r="B33" s="502"/>
      <c r="C33" s="503"/>
      <c r="D33" s="503"/>
      <c r="E33" s="503"/>
      <c r="F33" s="503"/>
      <c r="G33" s="503"/>
      <c r="H33" s="503"/>
      <c r="I33" s="503"/>
      <c r="J33" s="503"/>
      <c r="K33" s="503"/>
      <c r="L33" s="503"/>
      <c r="M33" s="504"/>
      <c r="N33" s="415"/>
      <c r="O33" s="416"/>
      <c r="P33" s="416"/>
      <c r="Q33" s="416"/>
      <c r="R33" s="416"/>
      <c r="S33" s="417"/>
    </row>
    <row r="34" spans="1:19" ht="15" customHeight="1" x14ac:dyDescent="0.25">
      <c r="A34" s="328" t="s">
        <v>117</v>
      </c>
      <c r="B34" s="385" t="s">
        <v>723</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320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724</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725</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726</v>
      </c>
      <c r="C59" s="332"/>
      <c r="D59" s="332"/>
      <c r="E59" s="332"/>
      <c r="F59" s="332"/>
      <c r="G59" s="332"/>
      <c r="H59" s="332"/>
      <c r="I59" s="332"/>
      <c r="J59" s="332"/>
      <c r="K59" s="332"/>
      <c r="L59" s="332"/>
      <c r="M59" s="333"/>
      <c r="N59" s="382" t="s">
        <v>329</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325</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727</v>
      </c>
      <c r="C64" s="332"/>
      <c r="D64" s="332"/>
      <c r="E64" s="332"/>
      <c r="F64" s="332"/>
      <c r="G64" s="332"/>
      <c r="H64" s="332"/>
      <c r="I64" s="332"/>
      <c r="J64" s="332"/>
      <c r="K64" s="332"/>
      <c r="L64" s="332"/>
      <c r="M64" s="333"/>
      <c r="N64" s="382" t="s">
        <v>329</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331</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E1_RiF!G28</f>
        <v>20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155</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161</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E1_RiF!H28</f>
        <v>55</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E1_RiF!E28</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60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20</v>
      </c>
      <c r="G91" s="380"/>
      <c r="H91" s="380"/>
      <c r="I91" s="381"/>
      <c r="J91" s="354"/>
      <c r="K91" s="367"/>
      <c r="L91" s="358" t="s">
        <v>143</v>
      </c>
      <c r="M91" s="359"/>
      <c r="N91" s="359"/>
      <c r="O91" s="359"/>
      <c r="P91" s="359"/>
      <c r="Q91" s="359"/>
      <c r="R91" s="359"/>
      <c r="S91" s="360"/>
    </row>
    <row r="92" spans="1:19" ht="15" customHeight="1" x14ac:dyDescent="0.25">
      <c r="A92" s="350"/>
      <c r="B92" s="376" t="s">
        <v>152</v>
      </c>
      <c r="C92" s="377"/>
      <c r="D92" s="377"/>
      <c r="E92" s="378"/>
      <c r="F92" s="379">
        <v>20</v>
      </c>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07" customHeight="1" x14ac:dyDescent="0.25">
      <c r="A98" s="414"/>
      <c r="B98" s="505" t="s">
        <v>886</v>
      </c>
      <c r="C98" s="505"/>
      <c r="D98" s="505"/>
      <c r="E98" s="505"/>
      <c r="F98" s="505"/>
      <c r="G98" s="505"/>
      <c r="H98" s="505"/>
      <c r="I98" s="505"/>
      <c r="J98" s="505"/>
      <c r="K98" s="505"/>
      <c r="L98" s="505"/>
      <c r="M98" s="505"/>
      <c r="N98" s="505"/>
      <c r="O98" s="505"/>
      <c r="P98" s="505"/>
      <c r="Q98" s="505"/>
      <c r="R98" s="505"/>
      <c r="S98" s="506"/>
    </row>
    <row r="99" spans="1:19" ht="15" customHeight="1" x14ac:dyDescent="0.25">
      <c r="A99" s="414"/>
      <c r="B99" s="470" t="s">
        <v>147</v>
      </c>
      <c r="C99" s="470"/>
      <c r="D99" s="470"/>
      <c r="E99" s="470"/>
      <c r="F99" s="470"/>
      <c r="G99" s="470"/>
      <c r="H99" s="470"/>
      <c r="I99" s="470"/>
      <c r="J99" s="470"/>
      <c r="K99" s="470"/>
      <c r="L99" s="470"/>
      <c r="M99" s="470"/>
      <c r="N99" s="470"/>
      <c r="O99" s="470"/>
      <c r="P99" s="470"/>
      <c r="Q99" s="470"/>
      <c r="R99" s="470"/>
      <c r="S99" s="471"/>
    </row>
    <row r="100" spans="1:19" ht="94.5" customHeight="1" x14ac:dyDescent="0.25">
      <c r="A100" s="414"/>
      <c r="B100" s="505" t="s">
        <v>887</v>
      </c>
      <c r="C100" s="505"/>
      <c r="D100" s="505"/>
      <c r="E100" s="505"/>
      <c r="F100" s="505"/>
      <c r="G100" s="505"/>
      <c r="H100" s="505"/>
      <c r="I100" s="505"/>
      <c r="J100" s="505"/>
      <c r="K100" s="505"/>
      <c r="L100" s="505"/>
      <c r="M100" s="505"/>
      <c r="N100" s="505"/>
      <c r="O100" s="505"/>
      <c r="P100" s="505"/>
      <c r="Q100" s="505"/>
      <c r="R100" s="505"/>
      <c r="S100" s="506"/>
    </row>
    <row r="101" spans="1:19" ht="15" customHeight="1" x14ac:dyDescent="0.25">
      <c r="A101" s="414"/>
      <c r="B101" s="470" t="s">
        <v>148</v>
      </c>
      <c r="C101" s="470"/>
      <c r="D101" s="470"/>
      <c r="E101" s="470"/>
      <c r="F101" s="470"/>
      <c r="G101" s="470"/>
      <c r="H101" s="470"/>
      <c r="I101" s="470"/>
      <c r="J101" s="470"/>
      <c r="K101" s="470"/>
      <c r="L101" s="470"/>
      <c r="M101" s="470"/>
      <c r="N101" s="470"/>
      <c r="O101" s="470"/>
      <c r="P101" s="470"/>
      <c r="Q101" s="470"/>
      <c r="R101" s="470"/>
      <c r="S101" s="471"/>
    </row>
    <row r="102" spans="1:19" ht="46.5" customHeight="1" x14ac:dyDescent="0.25">
      <c r="A102" s="414"/>
      <c r="B102" s="505" t="s">
        <v>470</v>
      </c>
      <c r="C102" s="505"/>
      <c r="D102" s="505"/>
      <c r="E102" s="505"/>
      <c r="F102" s="505"/>
      <c r="G102" s="505"/>
      <c r="H102" s="505"/>
      <c r="I102" s="505"/>
      <c r="J102" s="505"/>
      <c r="K102" s="505"/>
      <c r="L102" s="505"/>
      <c r="M102" s="505"/>
      <c r="N102" s="505"/>
      <c r="O102" s="505"/>
      <c r="P102" s="505"/>
      <c r="Q102" s="505"/>
      <c r="R102" s="505"/>
      <c r="S102" s="50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ZDUj2ipQ7qpmziN7ueuy3gUfj1FRSdJSfOiueBZxpl9M9zp6yrS+3dREPHrLvHBVO+OcAgaYEXXfybLr6nTURw==" saltValue="MEpHraJk+94efZuECJzIl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CFE79AEF-55C2-4C29-976B-F75C80BA3BD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E1_RiF!B25</f>
        <v>Moduł E1/3</v>
      </c>
      <c r="B3" s="418"/>
      <c r="C3" s="418"/>
      <c r="D3" s="422" t="str">
        <f>E1_RiF!C25</f>
        <v>Organizacja i zarządzanie</v>
      </c>
      <c r="E3" s="423"/>
      <c r="F3" s="423"/>
      <c r="G3" s="423"/>
      <c r="H3" s="423"/>
      <c r="I3" s="424"/>
      <c r="J3" s="3"/>
      <c r="K3" s="3"/>
      <c r="L3" s="4"/>
      <c r="M3" s="4"/>
      <c r="N3" s="4"/>
      <c r="O3" s="4"/>
      <c r="P3" s="4"/>
      <c r="Q3" s="4"/>
      <c r="R3" s="4"/>
    </row>
    <row r="4" spans="1:19" ht="18.75" thickBot="1" x14ac:dyDescent="0.3">
      <c r="A4" s="317" t="s">
        <v>110</v>
      </c>
      <c r="B4" s="317"/>
      <c r="C4" s="317"/>
      <c r="D4" s="419" t="str">
        <f>E1_RiF!B29</f>
        <v>Kurs 3.4.</v>
      </c>
      <c r="E4" s="420"/>
      <c r="F4" s="420"/>
      <c r="G4" s="420"/>
      <c r="H4" s="420"/>
      <c r="I4" s="421"/>
      <c r="J4" s="3"/>
      <c r="K4" s="3"/>
      <c r="L4" s="4"/>
      <c r="M4" s="4"/>
      <c r="N4" s="4"/>
      <c r="O4" s="4"/>
      <c r="P4" s="4"/>
      <c r="Q4" s="4"/>
      <c r="R4" s="4"/>
    </row>
    <row r="5" spans="1:19" ht="23.25" thickBot="1" x14ac:dyDescent="0.3">
      <c r="A5" s="318" t="s">
        <v>111</v>
      </c>
      <c r="B5" s="318"/>
      <c r="C5" s="318"/>
      <c r="D5" s="319" t="str">
        <f>E1_RiF!C29</f>
        <v>Zarządzanie jakością</v>
      </c>
      <c r="E5" s="319"/>
      <c r="F5" s="319"/>
      <c r="G5" s="319"/>
      <c r="H5" s="319"/>
      <c r="I5" s="319"/>
      <c r="J5" s="319"/>
      <c r="K5" s="319"/>
      <c r="L5" s="320" t="s">
        <v>94</v>
      </c>
      <c r="M5" s="320"/>
      <c r="N5" s="49">
        <f>E1_RiF!D29</f>
        <v>2</v>
      </c>
      <c r="O5" s="320" t="s">
        <v>95</v>
      </c>
      <c r="P5" s="320"/>
      <c r="Q5" s="495" t="str">
        <f>E1_RiF!F25</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(3)'!G6</f>
        <v>I</v>
      </c>
      <c r="H7" s="55" t="s">
        <v>99</v>
      </c>
      <c r="I7" s="45">
        <f>'M (3)'!I6</f>
        <v>1</v>
      </c>
      <c r="J7" s="247" t="s">
        <v>384</v>
      </c>
      <c r="K7" s="248"/>
      <c r="L7" s="426" t="s">
        <v>100</v>
      </c>
      <c r="M7" s="427"/>
      <c r="N7" s="9" t="s">
        <v>101</v>
      </c>
      <c r="O7" s="342" t="s">
        <v>102</v>
      </c>
      <c r="P7" s="342"/>
      <c r="Q7" s="343" t="s">
        <v>103</v>
      </c>
      <c r="R7" s="343"/>
      <c r="S7" s="50">
        <f>E1_RiF!G29</f>
        <v>14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507" t="s">
        <v>892</v>
      </c>
      <c r="C14" s="508"/>
      <c r="D14" s="508"/>
      <c r="E14" s="508"/>
      <c r="F14" s="508"/>
      <c r="G14" s="508"/>
      <c r="H14" s="508"/>
      <c r="I14" s="508"/>
      <c r="J14" s="508"/>
      <c r="K14" s="508"/>
      <c r="L14" s="508"/>
      <c r="M14" s="509"/>
      <c r="N14" s="344" t="s">
        <v>297</v>
      </c>
      <c r="O14" s="345"/>
      <c r="P14" s="345"/>
      <c r="Q14" s="345"/>
      <c r="R14" s="345"/>
      <c r="S14" s="346"/>
    </row>
    <row r="15" spans="1:19" ht="15" customHeight="1" x14ac:dyDescent="0.25">
      <c r="A15" s="323"/>
      <c r="B15" s="499"/>
      <c r="C15" s="500"/>
      <c r="D15" s="500"/>
      <c r="E15" s="500"/>
      <c r="F15" s="500"/>
      <c r="G15" s="500"/>
      <c r="H15" s="500"/>
      <c r="I15" s="500"/>
      <c r="J15" s="500"/>
      <c r="K15" s="500"/>
      <c r="L15" s="500"/>
      <c r="M15" s="501"/>
      <c r="N15" s="325"/>
      <c r="O15" s="326"/>
      <c r="P15" s="326"/>
      <c r="Q15" s="326"/>
      <c r="R15" s="326"/>
      <c r="S15" s="327"/>
    </row>
    <row r="16" spans="1:19" ht="15" customHeight="1" x14ac:dyDescent="0.25">
      <c r="A16" s="323"/>
      <c r="B16" s="499"/>
      <c r="C16" s="500"/>
      <c r="D16" s="500"/>
      <c r="E16" s="500"/>
      <c r="F16" s="500"/>
      <c r="G16" s="500"/>
      <c r="H16" s="500"/>
      <c r="I16" s="500"/>
      <c r="J16" s="500"/>
      <c r="K16" s="500"/>
      <c r="L16" s="500"/>
      <c r="M16" s="501"/>
      <c r="N16" s="325"/>
      <c r="O16" s="326"/>
      <c r="P16" s="326"/>
      <c r="Q16" s="326"/>
      <c r="R16" s="326"/>
      <c r="S16" s="327"/>
    </row>
    <row r="17" spans="1:19" ht="15" customHeight="1" x14ac:dyDescent="0.25">
      <c r="A17" s="323"/>
      <c r="B17" s="499"/>
      <c r="C17" s="500"/>
      <c r="D17" s="500"/>
      <c r="E17" s="500"/>
      <c r="F17" s="500"/>
      <c r="G17" s="500"/>
      <c r="H17" s="500"/>
      <c r="I17" s="500"/>
      <c r="J17" s="500"/>
      <c r="K17" s="500"/>
      <c r="L17" s="500"/>
      <c r="M17" s="501"/>
      <c r="N17" s="325"/>
      <c r="O17" s="326"/>
      <c r="P17" s="326"/>
      <c r="Q17" s="326"/>
      <c r="R17" s="326"/>
      <c r="S17" s="327"/>
    </row>
    <row r="18" spans="1:19" ht="15" customHeight="1" x14ac:dyDescent="0.25">
      <c r="A18" s="323"/>
      <c r="B18" s="510"/>
      <c r="C18" s="511"/>
      <c r="D18" s="511"/>
      <c r="E18" s="511"/>
      <c r="F18" s="511"/>
      <c r="G18" s="511"/>
      <c r="H18" s="511"/>
      <c r="I18" s="511"/>
      <c r="J18" s="511"/>
      <c r="K18" s="511"/>
      <c r="L18" s="511"/>
      <c r="M18" s="512"/>
      <c r="N18" s="347"/>
      <c r="O18" s="348"/>
      <c r="P18" s="348"/>
      <c r="Q18" s="348"/>
      <c r="R18" s="348"/>
      <c r="S18" s="349"/>
    </row>
    <row r="19" spans="1:19" ht="15" customHeight="1" x14ac:dyDescent="0.25">
      <c r="A19" s="323"/>
      <c r="B19" s="331" t="s">
        <v>569</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570</v>
      </c>
      <c r="C24" s="332"/>
      <c r="D24" s="332"/>
      <c r="E24" s="332"/>
      <c r="F24" s="332"/>
      <c r="G24" s="332"/>
      <c r="H24" s="332"/>
      <c r="I24" s="332"/>
      <c r="J24" s="332"/>
      <c r="K24" s="332"/>
      <c r="L24" s="332"/>
      <c r="M24" s="333"/>
      <c r="N24" s="382" t="s">
        <v>296</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728</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729</v>
      </c>
      <c r="C39" s="332"/>
      <c r="D39" s="332"/>
      <c r="E39" s="332"/>
      <c r="F39" s="332"/>
      <c r="G39" s="332"/>
      <c r="H39" s="332"/>
      <c r="I39" s="332"/>
      <c r="J39" s="332"/>
      <c r="K39" s="332"/>
      <c r="L39" s="332"/>
      <c r="M39" s="333"/>
      <c r="N39" s="382" t="s">
        <v>312</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730</v>
      </c>
      <c r="C44" s="332"/>
      <c r="D44" s="332"/>
      <c r="E44" s="332"/>
      <c r="F44" s="332"/>
      <c r="G44" s="332"/>
      <c r="H44" s="332"/>
      <c r="I44" s="332"/>
      <c r="J44" s="332"/>
      <c r="K44" s="332"/>
      <c r="L44" s="332"/>
      <c r="M44" s="333"/>
      <c r="N44" s="382" t="s">
        <v>315</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731</v>
      </c>
      <c r="C49" s="332"/>
      <c r="D49" s="332"/>
      <c r="E49" s="332"/>
      <c r="F49" s="332"/>
      <c r="G49" s="332"/>
      <c r="H49" s="332"/>
      <c r="I49" s="332"/>
      <c r="J49" s="332"/>
      <c r="K49" s="332"/>
      <c r="L49" s="332"/>
      <c r="M49" s="333"/>
      <c r="N49" s="382" t="s">
        <v>315</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732</v>
      </c>
      <c r="C54" s="335"/>
      <c r="D54" s="335"/>
      <c r="E54" s="335"/>
      <c r="F54" s="335"/>
      <c r="G54" s="335"/>
      <c r="H54" s="335"/>
      <c r="I54" s="335"/>
      <c r="J54" s="335"/>
      <c r="K54" s="335"/>
      <c r="L54" s="335"/>
      <c r="M54" s="336"/>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733</v>
      </c>
      <c r="C59" s="332"/>
      <c r="D59" s="332"/>
      <c r="E59" s="332"/>
      <c r="F59" s="332"/>
      <c r="G59" s="332"/>
      <c r="H59" s="332"/>
      <c r="I59" s="332"/>
      <c r="J59" s="332"/>
      <c r="K59" s="332"/>
      <c r="L59" s="332"/>
      <c r="M59" s="333"/>
      <c r="N59" s="382" t="s">
        <v>324</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734</v>
      </c>
      <c r="C64" s="332"/>
      <c r="D64" s="332"/>
      <c r="E64" s="332"/>
      <c r="F64" s="332"/>
      <c r="G64" s="332"/>
      <c r="H64" s="332"/>
      <c r="I64" s="332"/>
      <c r="J64" s="332"/>
      <c r="K64" s="332"/>
      <c r="L64" s="332"/>
      <c r="M64" s="333"/>
      <c r="N64" s="382" t="s">
        <v>325</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E1_RiF!G29</f>
        <v>14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14</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155</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161</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345</v>
      </c>
      <c r="M83" s="429"/>
      <c r="N83" s="429"/>
      <c r="O83" s="429"/>
      <c r="P83" s="429"/>
      <c r="Q83" s="429"/>
      <c r="R83" s="429"/>
      <c r="S83" s="430"/>
    </row>
    <row r="84" spans="1:19" ht="15" customHeight="1" x14ac:dyDescent="0.25">
      <c r="A84" s="323"/>
      <c r="B84" s="455" t="s">
        <v>136</v>
      </c>
      <c r="C84" s="456"/>
      <c r="D84" s="456"/>
      <c r="E84" s="456"/>
      <c r="F84" s="457"/>
      <c r="G84" s="452">
        <f>E1_RiF!H29</f>
        <v>36</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E1_RiF!E29</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152</v>
      </c>
      <c r="C90" s="377"/>
      <c r="D90" s="377"/>
      <c r="E90" s="378"/>
      <c r="F90" s="379">
        <v>60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30</v>
      </c>
      <c r="G91" s="380"/>
      <c r="H91" s="380"/>
      <c r="I91" s="381"/>
      <c r="J91" s="354"/>
      <c r="K91" s="367"/>
      <c r="L91" s="358" t="s">
        <v>143</v>
      </c>
      <c r="M91" s="359"/>
      <c r="N91" s="359"/>
      <c r="O91" s="359"/>
      <c r="P91" s="359"/>
      <c r="Q91" s="359"/>
      <c r="R91" s="359"/>
      <c r="S91" s="360"/>
    </row>
    <row r="92" spans="1:19" ht="15" customHeight="1" x14ac:dyDescent="0.25">
      <c r="A92" s="350"/>
      <c r="B92" s="376" t="s">
        <v>170</v>
      </c>
      <c r="C92" s="377"/>
      <c r="D92" s="377"/>
      <c r="E92" s="378"/>
      <c r="F92" s="379">
        <v>10</v>
      </c>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43.75" customHeight="1" x14ac:dyDescent="0.25">
      <c r="A98" s="414"/>
      <c r="B98" s="505" t="s">
        <v>889</v>
      </c>
      <c r="C98" s="505"/>
      <c r="D98" s="505"/>
      <c r="E98" s="505"/>
      <c r="F98" s="505"/>
      <c r="G98" s="505"/>
      <c r="H98" s="505"/>
      <c r="I98" s="505"/>
      <c r="J98" s="505"/>
      <c r="K98" s="505"/>
      <c r="L98" s="505"/>
      <c r="M98" s="505"/>
      <c r="N98" s="505"/>
      <c r="O98" s="505"/>
      <c r="P98" s="505"/>
      <c r="Q98" s="505"/>
      <c r="R98" s="505"/>
      <c r="S98" s="506"/>
    </row>
    <row r="99" spans="1:19" ht="15" customHeight="1" x14ac:dyDescent="0.25">
      <c r="A99" s="414"/>
      <c r="B99" s="470" t="s">
        <v>147</v>
      </c>
      <c r="C99" s="470"/>
      <c r="D99" s="470"/>
      <c r="E99" s="470"/>
      <c r="F99" s="470"/>
      <c r="G99" s="470"/>
      <c r="H99" s="470"/>
      <c r="I99" s="470"/>
      <c r="J99" s="470"/>
      <c r="K99" s="470"/>
      <c r="L99" s="470"/>
      <c r="M99" s="470"/>
      <c r="N99" s="470"/>
      <c r="O99" s="470"/>
      <c r="P99" s="470"/>
      <c r="Q99" s="470"/>
      <c r="R99" s="470"/>
      <c r="S99" s="471"/>
    </row>
    <row r="100" spans="1:19" ht="114.75" customHeight="1" x14ac:dyDescent="0.25">
      <c r="A100" s="414"/>
      <c r="B100" s="505" t="s">
        <v>890</v>
      </c>
      <c r="C100" s="505"/>
      <c r="D100" s="505"/>
      <c r="E100" s="505"/>
      <c r="F100" s="505"/>
      <c r="G100" s="505"/>
      <c r="H100" s="505"/>
      <c r="I100" s="505"/>
      <c r="J100" s="505"/>
      <c r="K100" s="505"/>
      <c r="L100" s="505"/>
      <c r="M100" s="505"/>
      <c r="N100" s="505"/>
      <c r="O100" s="505"/>
      <c r="P100" s="505"/>
      <c r="Q100" s="505"/>
      <c r="R100" s="505"/>
      <c r="S100" s="506"/>
    </row>
    <row r="101" spans="1:19" ht="15" customHeight="1" x14ac:dyDescent="0.25">
      <c r="A101" s="414"/>
      <c r="B101" s="470" t="s">
        <v>148</v>
      </c>
      <c r="C101" s="470"/>
      <c r="D101" s="470"/>
      <c r="E101" s="470"/>
      <c r="F101" s="470"/>
      <c r="G101" s="470"/>
      <c r="H101" s="470"/>
      <c r="I101" s="470"/>
      <c r="J101" s="470"/>
      <c r="K101" s="470"/>
      <c r="L101" s="470"/>
      <c r="M101" s="470"/>
      <c r="N101" s="470"/>
      <c r="O101" s="470"/>
      <c r="P101" s="470"/>
      <c r="Q101" s="470"/>
      <c r="R101" s="470"/>
      <c r="S101" s="471"/>
    </row>
    <row r="102" spans="1:19" ht="69.75" customHeight="1" x14ac:dyDescent="0.25">
      <c r="A102" s="414"/>
      <c r="B102" s="505" t="s">
        <v>891</v>
      </c>
      <c r="C102" s="505"/>
      <c r="D102" s="505"/>
      <c r="E102" s="505"/>
      <c r="F102" s="505"/>
      <c r="G102" s="505"/>
      <c r="H102" s="505"/>
      <c r="I102" s="505"/>
      <c r="J102" s="505"/>
      <c r="K102" s="505"/>
      <c r="L102" s="505"/>
      <c r="M102" s="505"/>
      <c r="N102" s="505"/>
      <c r="O102" s="505"/>
      <c r="P102" s="505"/>
      <c r="Q102" s="505"/>
      <c r="R102" s="505"/>
      <c r="S102" s="50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OGfbic7yvu/p22hUNyJLJ+myBV+CDrnrSwE/J+lLBS9a0T6pxFcDhfRzin9RIzxw6ott5dn+gWU1StOgL/9i3w==" saltValue="xrIXaWhTAS+4m933uN6X/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2E9CAA9F-F274-4583-B61A-E5014E531E4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E1_RiF!B30</f>
        <v>Moduł E1/4</v>
      </c>
      <c r="D3" s="236"/>
      <c r="E3" s="236"/>
      <c r="F3" s="237"/>
      <c r="G3" s="3"/>
      <c r="H3" s="3"/>
      <c r="I3" s="3"/>
      <c r="J3" s="3"/>
      <c r="K3" s="3"/>
      <c r="L3" s="4"/>
      <c r="M3" s="4"/>
      <c r="N3" s="4"/>
      <c r="O3" s="4"/>
      <c r="P3" s="4"/>
      <c r="Q3" s="4"/>
    </row>
    <row r="4" spans="1:19" s="5" customFormat="1" ht="39.75" customHeight="1" thickBot="1" x14ac:dyDescent="0.3">
      <c r="A4" s="234" t="s">
        <v>93</v>
      </c>
      <c r="B4" s="234"/>
      <c r="C4" s="224" t="str">
        <f>E1_RiF!C30</f>
        <v>Metody ilościowe w biznesie</v>
      </c>
      <c r="D4" s="225"/>
      <c r="E4" s="225"/>
      <c r="F4" s="225"/>
      <c r="G4" s="225"/>
      <c r="H4" s="225"/>
      <c r="I4" s="225"/>
      <c r="J4" s="225"/>
      <c r="K4" s="232" t="s">
        <v>94</v>
      </c>
      <c r="L4" s="233"/>
      <c r="M4" s="56">
        <f>E1_RiF!D30</f>
        <v>16</v>
      </c>
      <c r="N4" s="227" t="s">
        <v>95</v>
      </c>
      <c r="O4" s="228"/>
      <c r="P4" s="221" t="str">
        <f>E1_RiF!F30</f>
        <v>dr M. Bzunek</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98</v>
      </c>
      <c r="H6" s="54" t="s">
        <v>99</v>
      </c>
      <c r="I6" s="8">
        <v>2</v>
      </c>
      <c r="J6" s="9" t="s">
        <v>291</v>
      </c>
      <c r="K6" s="245" t="s">
        <v>100</v>
      </c>
      <c r="L6" s="245"/>
      <c r="M6" s="246" t="s">
        <v>101</v>
      </c>
      <c r="N6" s="246"/>
      <c r="O6" s="57" t="s">
        <v>102</v>
      </c>
      <c r="P6" s="247" t="s">
        <v>103</v>
      </c>
      <c r="Q6" s="248"/>
      <c r="R6" s="56">
        <f>E1_RiF!G30</f>
        <v>64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13" t="s">
        <v>436</v>
      </c>
      <c r="B11" s="514"/>
      <c r="C11" s="514"/>
      <c r="D11" s="514"/>
      <c r="E11" s="514"/>
      <c r="F11" s="514"/>
      <c r="G11" s="514"/>
      <c r="H11" s="514"/>
      <c r="I11" s="514"/>
      <c r="J11" s="514"/>
      <c r="K11" s="514"/>
      <c r="L11" s="514"/>
      <c r="M11" s="514"/>
      <c r="N11" s="514"/>
      <c r="O11" s="514"/>
      <c r="P11" s="514"/>
      <c r="Q11" s="514"/>
      <c r="R11" s="515"/>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414</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770</v>
      </c>
      <c r="B22" s="262"/>
      <c r="C22" s="262"/>
      <c r="D22" s="262"/>
      <c r="E22" s="262"/>
      <c r="F22" s="262" t="s">
        <v>772</v>
      </c>
      <c r="G22" s="262"/>
      <c r="H22" s="262"/>
      <c r="I22" s="262"/>
      <c r="J22" s="262"/>
      <c r="K22" s="262"/>
      <c r="L22" s="262" t="s">
        <v>771</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E1_RiF!B30</f>
        <v>Moduł E1/4</v>
      </c>
      <c r="C26" s="282"/>
      <c r="D26" s="38" t="str">
        <f>E1_RiF!B31</f>
        <v>Kurs 4.1.</v>
      </c>
      <c r="E26" s="116" t="str">
        <f>E1_RiF!B30</f>
        <v>Moduł E1/4</v>
      </c>
      <c r="F26" s="289" t="str">
        <f>E1_RiF!B32</f>
        <v>Kurs 4.2.</v>
      </c>
      <c r="G26" s="290"/>
      <c r="H26" s="297"/>
      <c r="I26" s="298"/>
      <c r="J26" s="39"/>
      <c r="K26" s="305"/>
      <c r="L26" s="306"/>
      <c r="M26" s="305"/>
      <c r="N26" s="306"/>
      <c r="O26" s="307"/>
      <c r="P26" s="308"/>
      <c r="Q26" s="307"/>
      <c r="R26" s="309"/>
    </row>
    <row r="27" spans="1:19" s="14" customFormat="1" ht="59.25" customHeight="1" x14ac:dyDescent="0.25">
      <c r="A27" s="140" t="s">
        <v>111</v>
      </c>
      <c r="B27" s="476" t="str">
        <f>E1_RiF!C31</f>
        <v>Matematyka w biznesie</v>
      </c>
      <c r="C27" s="477"/>
      <c r="D27" s="478"/>
      <c r="E27" s="479" t="str">
        <f>E1_RiF!C32</f>
        <v>Statystyka</v>
      </c>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E1_RiF!D31</f>
        <v>8</v>
      </c>
      <c r="C28" s="284"/>
      <c r="D28" s="285"/>
      <c r="E28" s="294">
        <f>E1_RiF!D32</f>
        <v>8</v>
      </c>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x14ac:dyDescent="0.25">
      <c r="A31" s="117"/>
      <c r="B31" s="117"/>
      <c r="C31" s="117"/>
      <c r="D31" s="117"/>
      <c r="E31" s="117"/>
      <c r="F31" s="117"/>
      <c r="G31" s="117"/>
      <c r="H31" s="117"/>
      <c r="I31" s="117"/>
      <c r="J31" s="117"/>
      <c r="K31" s="117"/>
      <c r="L31" s="117"/>
      <c r="M31" s="117"/>
      <c r="N31" s="117"/>
      <c r="O31" s="117"/>
      <c r="P31" s="117"/>
      <c r="Q31" s="117"/>
      <c r="R31" s="117"/>
    </row>
    <row r="32" spans="1:19" x14ac:dyDescent="0.25">
      <c r="A32" s="117"/>
      <c r="B32" s="117"/>
      <c r="C32" s="117"/>
      <c r="D32" s="117"/>
      <c r="E32" s="117"/>
      <c r="F32" s="117"/>
      <c r="G32" s="117"/>
      <c r="H32" s="117"/>
      <c r="I32" s="117"/>
      <c r="J32" s="117"/>
      <c r="K32" s="117"/>
      <c r="L32" s="117"/>
      <c r="M32" s="117"/>
      <c r="N32" s="117"/>
      <c r="O32" s="117"/>
      <c r="P32" s="117"/>
      <c r="Q32" s="117"/>
      <c r="R32" s="117"/>
    </row>
    <row r="33" spans="1:18" x14ac:dyDescent="0.25">
      <c r="A33" s="117"/>
      <c r="B33" s="117"/>
      <c r="C33" s="117"/>
      <c r="D33" s="117"/>
      <c r="E33" s="117"/>
      <c r="F33" s="117"/>
      <c r="G33" s="117"/>
      <c r="H33" s="117"/>
      <c r="I33" s="117"/>
      <c r="J33" s="117"/>
      <c r="K33" s="117"/>
      <c r="L33" s="117"/>
      <c r="M33" s="117"/>
      <c r="N33" s="117"/>
      <c r="O33" s="117"/>
      <c r="P33" s="117"/>
      <c r="Q33" s="117"/>
      <c r="R33" s="117"/>
    </row>
    <row r="34" spans="1:18" x14ac:dyDescent="0.25">
      <c r="A34" s="117"/>
      <c r="B34" s="117"/>
      <c r="C34" s="117"/>
      <c r="D34" s="117"/>
      <c r="E34" s="117"/>
      <c r="F34" s="117"/>
      <c r="G34" s="117"/>
      <c r="H34" s="117"/>
      <c r="I34" s="117"/>
      <c r="J34" s="117"/>
      <c r="K34" s="117"/>
      <c r="L34" s="117"/>
      <c r="M34" s="117"/>
      <c r="N34" s="117"/>
      <c r="O34" s="117"/>
      <c r="P34" s="117"/>
      <c r="Q34" s="117"/>
      <c r="R34" s="117"/>
    </row>
  </sheetData>
  <sheetProtection algorithmName="SHA-512" hashValue="HQw8LVp4+NK7FZDPprnls5LgwvvGtI4sTYCFlj6jlk/T0Op3Xb8uVXPwTE2cNh9zSbTblm7pABwDSafmBOYXfg==" saltValue="oi8PXbbQ/yp3pLbNkx3uW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E1_RiF!B30</f>
        <v>Moduł E1/4</v>
      </c>
      <c r="B3" s="418"/>
      <c r="C3" s="418"/>
      <c r="D3" s="422" t="str">
        <f>E1_RiF!C30</f>
        <v>Metody ilościowe w biznesie</v>
      </c>
      <c r="E3" s="423"/>
      <c r="F3" s="423"/>
      <c r="G3" s="423"/>
      <c r="H3" s="423"/>
      <c r="I3" s="424"/>
      <c r="J3" s="3"/>
      <c r="K3" s="3"/>
      <c r="L3" s="4"/>
      <c r="M3" s="4"/>
      <c r="N3" s="4"/>
      <c r="O3" s="4"/>
      <c r="P3" s="4"/>
      <c r="Q3" s="4"/>
      <c r="R3" s="4"/>
    </row>
    <row r="4" spans="1:19" ht="18.75" thickBot="1" x14ac:dyDescent="0.3">
      <c r="A4" s="317" t="s">
        <v>110</v>
      </c>
      <c r="B4" s="317"/>
      <c r="C4" s="317"/>
      <c r="D4" s="419" t="str">
        <f>E1_RiF!B31</f>
        <v>Kurs 4.1.</v>
      </c>
      <c r="E4" s="420"/>
      <c r="F4" s="420"/>
      <c r="G4" s="420"/>
      <c r="H4" s="420"/>
      <c r="I4" s="421"/>
      <c r="J4" s="3"/>
      <c r="K4" s="3"/>
      <c r="L4" s="4"/>
      <c r="M4" s="4"/>
      <c r="N4" s="4"/>
      <c r="O4" s="4"/>
      <c r="P4" s="4"/>
      <c r="Q4" s="4"/>
      <c r="R4" s="4"/>
    </row>
    <row r="5" spans="1:19" ht="23.25" thickBot="1" x14ac:dyDescent="0.3">
      <c r="A5" s="318" t="s">
        <v>111</v>
      </c>
      <c r="B5" s="318"/>
      <c r="C5" s="318"/>
      <c r="D5" s="319" t="str">
        <f>E1_RiF!C31</f>
        <v>Matematyka w biznesie</v>
      </c>
      <c r="E5" s="319"/>
      <c r="F5" s="319"/>
      <c r="G5" s="319"/>
      <c r="H5" s="319"/>
      <c r="I5" s="319"/>
      <c r="J5" s="319"/>
      <c r="K5" s="319"/>
      <c r="L5" s="320" t="s">
        <v>94</v>
      </c>
      <c r="M5" s="320"/>
      <c r="N5" s="49">
        <f>E1_RiF!D31</f>
        <v>8</v>
      </c>
      <c r="O5" s="320" t="s">
        <v>95</v>
      </c>
      <c r="P5" s="320"/>
      <c r="Q5" s="321" t="str">
        <f>E1_RiF!F30</f>
        <v>dr M. Bzunek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(4)'!G6</f>
        <v>I</v>
      </c>
      <c r="H7" s="55" t="s">
        <v>99</v>
      </c>
      <c r="I7" s="45">
        <f>'M (4)'!I6</f>
        <v>2</v>
      </c>
      <c r="J7" s="247" t="s">
        <v>384</v>
      </c>
      <c r="K7" s="248"/>
      <c r="L7" s="426" t="s">
        <v>100</v>
      </c>
      <c r="M7" s="427"/>
      <c r="N7" s="9" t="s">
        <v>101</v>
      </c>
      <c r="O7" s="342" t="s">
        <v>102</v>
      </c>
      <c r="P7" s="342"/>
      <c r="Q7" s="343" t="s">
        <v>103</v>
      </c>
      <c r="R7" s="343"/>
      <c r="S7" s="50">
        <f>E1_RiF!G31</f>
        <v>32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30.75" customHeight="1" x14ac:dyDescent="0.25">
      <c r="A14" s="322" t="s">
        <v>116</v>
      </c>
      <c r="B14" s="385" t="s">
        <v>780</v>
      </c>
      <c r="C14" s="386"/>
      <c r="D14" s="386"/>
      <c r="E14" s="386"/>
      <c r="F14" s="386"/>
      <c r="G14" s="386"/>
      <c r="H14" s="386"/>
      <c r="I14" s="386"/>
      <c r="J14" s="386"/>
      <c r="K14" s="386"/>
      <c r="L14" s="386"/>
      <c r="M14" s="387"/>
      <c r="N14" s="344" t="s">
        <v>298</v>
      </c>
      <c r="O14" s="345"/>
      <c r="P14" s="345"/>
      <c r="Q14" s="345"/>
      <c r="R14" s="345"/>
      <c r="S14" s="346"/>
    </row>
    <row r="15" spans="1:19" ht="30" customHeight="1" x14ac:dyDescent="0.25">
      <c r="A15" s="323"/>
      <c r="B15" s="334"/>
      <c r="C15" s="335"/>
      <c r="D15" s="335"/>
      <c r="E15" s="335"/>
      <c r="F15" s="335"/>
      <c r="G15" s="335"/>
      <c r="H15" s="335"/>
      <c r="I15" s="335"/>
      <c r="J15" s="335"/>
      <c r="K15" s="335"/>
      <c r="L15" s="335"/>
      <c r="M15" s="336"/>
      <c r="N15" s="325" t="s">
        <v>303</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781</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303</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30.75" customHeight="1" x14ac:dyDescent="0.25">
      <c r="A34" s="328" t="s">
        <v>117</v>
      </c>
      <c r="B34" s="385" t="s">
        <v>782</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783</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30" customHeight="1" x14ac:dyDescent="0.25">
      <c r="A54" s="322" t="s">
        <v>118</v>
      </c>
      <c r="B54" s="385" t="s">
        <v>784</v>
      </c>
      <c r="C54" s="386"/>
      <c r="D54" s="386"/>
      <c r="E54" s="386"/>
      <c r="F54" s="386"/>
      <c r="G54" s="386"/>
      <c r="H54" s="386"/>
      <c r="I54" s="386"/>
      <c r="J54" s="386"/>
      <c r="K54" s="386"/>
      <c r="L54" s="386"/>
      <c r="M54" s="387"/>
      <c r="N54" s="344" t="s">
        <v>324</v>
      </c>
      <c r="O54" s="345"/>
      <c r="P54" s="345"/>
      <c r="Q54" s="345"/>
      <c r="R54" s="345"/>
      <c r="S54" s="346"/>
    </row>
    <row r="55" spans="1:19" ht="30" customHeight="1" x14ac:dyDescent="0.25">
      <c r="A55" s="323"/>
      <c r="B55" s="334"/>
      <c r="C55" s="335"/>
      <c r="D55" s="335"/>
      <c r="E55" s="335"/>
      <c r="F55" s="335"/>
      <c r="G55" s="335"/>
      <c r="H55" s="335"/>
      <c r="I55" s="335"/>
      <c r="J55" s="335"/>
      <c r="K55" s="335"/>
      <c r="L55" s="335"/>
      <c r="M55" s="336"/>
      <c r="N55" s="325" t="s">
        <v>331</v>
      </c>
      <c r="O55" s="326"/>
      <c r="P55" s="326"/>
      <c r="Q55" s="326"/>
      <c r="R55" s="326"/>
      <c r="S55" s="327"/>
    </row>
    <row r="56" spans="1:19" ht="30"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785</v>
      </c>
      <c r="C59" s="332"/>
      <c r="D59" s="332"/>
      <c r="E59" s="332"/>
      <c r="F59" s="332"/>
      <c r="G59" s="332"/>
      <c r="H59" s="332"/>
      <c r="I59" s="332"/>
      <c r="J59" s="332"/>
      <c r="K59" s="332"/>
      <c r="L59" s="332"/>
      <c r="M59" s="333"/>
      <c r="N59" s="382" t="s">
        <v>322</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516" t="s">
        <v>121</v>
      </c>
      <c r="C71" s="517"/>
      <c r="D71" s="517"/>
      <c r="E71" s="517"/>
      <c r="F71" s="518"/>
      <c r="G71" s="434">
        <f>E1_RiF!G31</f>
        <v>32</v>
      </c>
      <c r="H71" s="435"/>
      <c r="I71" s="436"/>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32</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10</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v>4</v>
      </c>
      <c r="H76" s="432"/>
      <c r="I76" s="433"/>
      <c r="J76" s="409"/>
      <c r="K76" s="444"/>
      <c r="L76" s="428" t="s">
        <v>177</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177</v>
      </c>
      <c r="M83" s="429"/>
      <c r="N83" s="429"/>
      <c r="O83" s="429"/>
      <c r="P83" s="429"/>
      <c r="Q83" s="429"/>
      <c r="R83" s="429"/>
      <c r="S83" s="430"/>
    </row>
    <row r="84" spans="1:19" ht="15" customHeight="1" x14ac:dyDescent="0.25">
      <c r="A84" s="323"/>
      <c r="B84" s="459" t="s">
        <v>136</v>
      </c>
      <c r="C84" s="460"/>
      <c r="D84" s="460"/>
      <c r="E84" s="460"/>
      <c r="F84" s="461"/>
      <c r="G84" s="434">
        <f>E1_RiF!H31</f>
        <v>168</v>
      </c>
      <c r="H84" s="435"/>
      <c r="I84" s="436"/>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200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519" t="s">
        <v>138</v>
      </c>
      <c r="C88" s="520"/>
      <c r="D88" s="520"/>
      <c r="E88" s="521"/>
      <c r="F88" s="519" t="str">
        <f>E1_RiF!E31</f>
        <v>egzamin</v>
      </c>
      <c r="G88" s="520"/>
      <c r="H88" s="520"/>
      <c r="I88" s="521"/>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304.5" customHeight="1" x14ac:dyDescent="0.25">
      <c r="A98" s="414"/>
      <c r="B98" s="372" t="s">
        <v>434</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48.75" customHeight="1" x14ac:dyDescent="0.25">
      <c r="A100" s="414"/>
      <c r="B100" s="372" t="s">
        <v>483</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107.25" customHeight="1" x14ac:dyDescent="0.25">
      <c r="A102" s="414"/>
      <c r="B102" s="372" t="s">
        <v>484</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sn+0mu5zntlld2VICc8fbt48AB79kBM9iG/fiuOM1tHlv4BMTs/CcbQIzrIKgk8VL7JYRIP2nLhVjEu/Jd3k9w==" saltValue="jB7t4J38iQnzYOV41Y8h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2D402E4A-9BCC-4E7D-A267-E1D4459B19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tabSelected="1"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E1_RiF!B10</f>
        <v>Moduł E1/1</v>
      </c>
      <c r="D3" s="236"/>
      <c r="E3" s="236"/>
      <c r="F3" s="237"/>
      <c r="G3" s="3"/>
      <c r="H3" s="3"/>
      <c r="I3" s="3"/>
      <c r="J3" s="3"/>
      <c r="K3" s="3"/>
      <c r="L3" s="4"/>
      <c r="M3" s="4"/>
      <c r="N3" s="4"/>
      <c r="O3" s="4"/>
      <c r="P3" s="4"/>
      <c r="Q3" s="4"/>
    </row>
    <row r="4" spans="1:19" s="5" customFormat="1" ht="39.75" customHeight="1" thickBot="1" x14ac:dyDescent="0.3">
      <c r="A4" s="234" t="s">
        <v>93</v>
      </c>
      <c r="B4" s="234"/>
      <c r="C4" s="224" t="str">
        <f>E1_RiF!C10</f>
        <v>Biznes w działaniu</v>
      </c>
      <c r="D4" s="225"/>
      <c r="E4" s="225"/>
      <c r="F4" s="225"/>
      <c r="G4" s="225"/>
      <c r="H4" s="225"/>
      <c r="I4" s="225"/>
      <c r="J4" s="226"/>
      <c r="K4" s="229" t="s">
        <v>94</v>
      </c>
      <c r="L4" s="229"/>
      <c r="M4" s="56">
        <f>E1_RiF!D10</f>
        <v>17</v>
      </c>
      <c r="N4" s="227" t="s">
        <v>95</v>
      </c>
      <c r="O4" s="228"/>
      <c r="P4" s="221" t="str">
        <f>E1_RiF!F10</f>
        <v>prof. A. Zelek</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98</v>
      </c>
      <c r="H6" s="54" t="s">
        <v>99</v>
      </c>
      <c r="I6" s="8">
        <v>1</v>
      </c>
      <c r="J6" s="9" t="s">
        <v>291</v>
      </c>
      <c r="K6" s="245" t="s">
        <v>100</v>
      </c>
      <c r="L6" s="245"/>
      <c r="M6" s="246" t="s">
        <v>101</v>
      </c>
      <c r="N6" s="246"/>
      <c r="O6" s="57" t="s">
        <v>102</v>
      </c>
      <c r="P6" s="247" t="s">
        <v>103</v>
      </c>
      <c r="Q6" s="248"/>
      <c r="R6" s="56">
        <f>E1_RiF!G10</f>
        <v>68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465</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389</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271" t="s">
        <v>455</v>
      </c>
      <c r="B21" s="272"/>
      <c r="C21" s="272"/>
      <c r="D21" s="272"/>
      <c r="E21" s="273"/>
      <c r="F21" s="274" t="s">
        <v>456</v>
      </c>
      <c r="G21" s="275"/>
      <c r="H21" s="275"/>
      <c r="I21" s="275"/>
      <c r="J21" s="275"/>
      <c r="K21" s="277"/>
      <c r="L21" s="274" t="s">
        <v>457</v>
      </c>
      <c r="M21" s="275"/>
      <c r="N21" s="275"/>
      <c r="O21" s="275"/>
      <c r="P21" s="275"/>
      <c r="Q21" s="275"/>
      <c r="R21" s="276"/>
    </row>
    <row r="22" spans="1:19" ht="127.5" customHeight="1" thickBot="1" x14ac:dyDescent="0.3">
      <c r="A22" s="261" t="s">
        <v>390</v>
      </c>
      <c r="B22" s="262"/>
      <c r="C22" s="262"/>
      <c r="D22" s="262"/>
      <c r="E22" s="262"/>
      <c r="F22" s="262" t="s">
        <v>453</v>
      </c>
      <c r="G22" s="262"/>
      <c r="H22" s="262"/>
      <c r="I22" s="262"/>
      <c r="J22" s="262"/>
      <c r="K22" s="262"/>
      <c r="L22" s="262" t="s">
        <v>454</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E1_RiF!B10</f>
        <v>Moduł E1/1</v>
      </c>
      <c r="C26" s="282"/>
      <c r="D26" s="38" t="str">
        <f>E1_RiF!B11</f>
        <v>Kurs 1.1.</v>
      </c>
      <c r="E26" s="116" t="str">
        <f>E1_RiF!B10</f>
        <v>Moduł E1/1</v>
      </c>
      <c r="F26" s="289" t="str">
        <f>E1_RiF!B12</f>
        <v>Kurs 1.2.</v>
      </c>
      <c r="G26" s="290"/>
      <c r="H26" s="297" t="str">
        <f>E1_RiF!B10</f>
        <v>Moduł E1/1</v>
      </c>
      <c r="I26" s="298"/>
      <c r="J26" s="39" t="str">
        <f>E1_RiF!B13</f>
        <v>Kurs 1.3.</v>
      </c>
      <c r="K26" s="305" t="str">
        <f>E1_RiF!B10</f>
        <v>Moduł E1/1</v>
      </c>
      <c r="L26" s="306"/>
      <c r="M26" s="305" t="str">
        <f>E1_RiF!B14</f>
        <v>Kurs 1.4.</v>
      </c>
      <c r="N26" s="306"/>
      <c r="O26" s="307" t="str">
        <f>E1_RiF!B10</f>
        <v>Moduł E1/1</v>
      </c>
      <c r="P26" s="308"/>
      <c r="Q26" s="307" t="str">
        <f>E1_RiF!B15</f>
        <v>Kurs 1.5.</v>
      </c>
      <c r="R26" s="309"/>
    </row>
    <row r="27" spans="1:19" s="14" customFormat="1" ht="59.25" customHeight="1" x14ac:dyDescent="0.25">
      <c r="A27" s="32" t="s">
        <v>111</v>
      </c>
      <c r="B27" s="286" t="str">
        <f>E1_RiF!C11</f>
        <v>Projekt Przedsiębiorstwo - warsztat</v>
      </c>
      <c r="C27" s="287"/>
      <c r="D27" s="288"/>
      <c r="E27" s="291" t="str">
        <f>E1_RiF!C12</f>
        <v>Gra symulacyjna</v>
      </c>
      <c r="F27" s="292"/>
      <c r="G27" s="293"/>
      <c r="H27" s="299" t="str">
        <f>E1_RiF!C13</f>
        <v>Realne problemy ekonomii - warsztat</v>
      </c>
      <c r="I27" s="300"/>
      <c r="J27" s="301"/>
      <c r="K27" s="310" t="str">
        <f>E1_RiF!C14</f>
        <v>Prawa autorskie i ochrona własności intelektualnej</v>
      </c>
      <c r="L27" s="311"/>
      <c r="M27" s="311"/>
      <c r="N27" s="312"/>
      <c r="O27" s="313" t="str">
        <f>E1_RiF!C15</f>
        <v>Prawo w biznesie</v>
      </c>
      <c r="P27" s="314"/>
      <c r="Q27" s="314"/>
      <c r="R27" s="315"/>
    </row>
    <row r="28" spans="1:19" s="14" customFormat="1" ht="30" customHeight="1" thickBot="1" x14ac:dyDescent="0.3">
      <c r="A28" s="44" t="s">
        <v>112</v>
      </c>
      <c r="B28" s="283">
        <f>E1_RiF!D11</f>
        <v>8</v>
      </c>
      <c r="C28" s="284"/>
      <c r="D28" s="285"/>
      <c r="E28" s="294">
        <f>E1_RiF!D12</f>
        <v>1</v>
      </c>
      <c r="F28" s="295"/>
      <c r="G28" s="296"/>
      <c r="H28" s="302">
        <f>E1_RiF!D13</f>
        <v>2</v>
      </c>
      <c r="I28" s="303"/>
      <c r="J28" s="304"/>
      <c r="K28" s="238">
        <f>E1_RiF!D14</f>
        <v>2</v>
      </c>
      <c r="L28" s="239"/>
      <c r="M28" s="239"/>
      <c r="N28" s="240"/>
      <c r="O28" s="241">
        <f>E1_RiF!D15</f>
        <v>4</v>
      </c>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t="s">
        <v>459</v>
      </c>
      <c r="M29" s="184"/>
      <c r="N29" s="185"/>
      <c r="O29" s="186"/>
      <c r="P29" s="187" t="s">
        <v>459</v>
      </c>
      <c r="Q29" s="188"/>
      <c r="R29" s="189"/>
    </row>
  </sheetData>
  <sheetProtection algorithmName="SHA-512" hashValue="xLBbd8NNFP5FGtD4ng+YmUvrxiybA7bOCXyV2YGQhiXhJNphIJF36J/ipd7Ua6oBygTO9hqkUFwQlf94cDWGrA==" saltValue="Q4cnGGCzAfKwbNpIbdNUEQ==" spinCount="100000" sheet="1" objects="1" scenarios="1"/>
  <mergeCells count="51">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 ref="A12:R12"/>
    <mergeCell ref="A21:E21"/>
    <mergeCell ref="L21:R21"/>
    <mergeCell ref="F21:K21"/>
    <mergeCell ref="A15:R15"/>
    <mergeCell ref="A23:R23"/>
    <mergeCell ref="A16:R16"/>
    <mergeCell ref="A18:R18"/>
    <mergeCell ref="A19:R19"/>
    <mergeCell ref="A20:R20"/>
    <mergeCell ref="A17:R17"/>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E1_RiF!B30</f>
        <v>Moduł E1/4</v>
      </c>
      <c r="B3" s="418"/>
      <c r="C3" s="418"/>
      <c r="D3" s="422" t="str">
        <f>E1_RiF!C30</f>
        <v>Metody ilościowe w biznesie</v>
      </c>
      <c r="E3" s="423"/>
      <c r="F3" s="423"/>
      <c r="G3" s="423"/>
      <c r="H3" s="423"/>
      <c r="I3" s="424"/>
      <c r="J3" s="3"/>
      <c r="K3" s="3"/>
      <c r="L3" s="4"/>
      <c r="M3" s="4"/>
      <c r="N3" s="4"/>
      <c r="O3" s="4"/>
      <c r="P3" s="4"/>
      <c r="Q3" s="4"/>
      <c r="R3" s="4"/>
    </row>
    <row r="4" spans="1:19" ht="18.75" thickBot="1" x14ac:dyDescent="0.3">
      <c r="A4" s="317" t="s">
        <v>110</v>
      </c>
      <c r="B4" s="317"/>
      <c r="C4" s="317"/>
      <c r="D4" s="419" t="str">
        <f>E1_RiF!B32</f>
        <v>Kurs 4.2.</v>
      </c>
      <c r="E4" s="420"/>
      <c r="F4" s="420"/>
      <c r="G4" s="420"/>
      <c r="H4" s="420"/>
      <c r="I4" s="421"/>
      <c r="J4" s="3"/>
      <c r="K4" s="3"/>
      <c r="L4" s="4"/>
      <c r="M4" s="4"/>
      <c r="N4" s="4"/>
      <c r="O4" s="4"/>
      <c r="P4" s="4"/>
      <c r="Q4" s="4"/>
      <c r="R4" s="4"/>
    </row>
    <row r="5" spans="1:19" ht="23.25" thickBot="1" x14ac:dyDescent="0.3">
      <c r="A5" s="318" t="s">
        <v>111</v>
      </c>
      <c r="B5" s="318"/>
      <c r="C5" s="318"/>
      <c r="D5" s="319" t="str">
        <f>E1_RiF!C32</f>
        <v>Statystyka</v>
      </c>
      <c r="E5" s="319"/>
      <c r="F5" s="319"/>
      <c r="G5" s="319"/>
      <c r="H5" s="319"/>
      <c r="I5" s="319"/>
      <c r="J5" s="319"/>
      <c r="K5" s="319"/>
      <c r="L5" s="320" t="s">
        <v>94</v>
      </c>
      <c r="M5" s="320"/>
      <c r="N5" s="49">
        <f>E1_RiF!D32</f>
        <v>8</v>
      </c>
      <c r="O5" s="320" t="s">
        <v>95</v>
      </c>
      <c r="P5" s="320"/>
      <c r="Q5" s="321" t="str">
        <f>E1_RiF!F30</f>
        <v>dr M. Bzunek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(4)'!G6</f>
        <v>I</v>
      </c>
      <c r="H7" s="55" t="s">
        <v>99</v>
      </c>
      <c r="I7" s="45">
        <f>'M (4)'!I6</f>
        <v>2</v>
      </c>
      <c r="J7" s="247" t="s">
        <v>384</v>
      </c>
      <c r="K7" s="248"/>
      <c r="L7" s="426" t="s">
        <v>100</v>
      </c>
      <c r="M7" s="427"/>
      <c r="N7" s="9" t="s">
        <v>101</v>
      </c>
      <c r="O7" s="342" t="s">
        <v>102</v>
      </c>
      <c r="P7" s="342"/>
      <c r="Q7" s="343" t="s">
        <v>103</v>
      </c>
      <c r="R7" s="343"/>
      <c r="S7" s="50">
        <f>E1_RiF!G32</f>
        <v>32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751</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298</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t="s">
        <v>300</v>
      </c>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587</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t="s">
        <v>296</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t="s">
        <v>301</v>
      </c>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588</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466"/>
      <c r="D25" s="466"/>
      <c r="E25" s="466"/>
      <c r="F25" s="466"/>
      <c r="G25" s="466"/>
      <c r="H25" s="466"/>
      <c r="I25" s="466"/>
      <c r="J25" s="466"/>
      <c r="K25" s="466"/>
      <c r="L25" s="466"/>
      <c r="M25" s="336"/>
      <c r="N25" s="325" t="s">
        <v>300</v>
      </c>
      <c r="O25" s="326"/>
      <c r="P25" s="326"/>
      <c r="Q25" s="326"/>
      <c r="R25" s="326"/>
      <c r="S25" s="327"/>
    </row>
    <row r="26" spans="1:19" ht="15" customHeight="1" x14ac:dyDescent="0.25">
      <c r="A26" s="323"/>
      <c r="B26" s="334"/>
      <c r="C26" s="466"/>
      <c r="D26" s="466"/>
      <c r="E26" s="466"/>
      <c r="F26" s="466"/>
      <c r="G26" s="466"/>
      <c r="H26" s="466"/>
      <c r="I26" s="466"/>
      <c r="J26" s="466"/>
      <c r="K26" s="466"/>
      <c r="L26" s="466"/>
      <c r="M26" s="336"/>
      <c r="N26" s="325"/>
      <c r="O26" s="326"/>
      <c r="P26" s="326"/>
      <c r="Q26" s="326"/>
      <c r="R26" s="326"/>
      <c r="S26" s="327"/>
    </row>
    <row r="27" spans="1:19" ht="15"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752</v>
      </c>
      <c r="C29" s="332"/>
      <c r="D29" s="332"/>
      <c r="E29" s="332"/>
      <c r="F29" s="332"/>
      <c r="G29" s="332"/>
      <c r="H29" s="332"/>
      <c r="I29" s="332"/>
      <c r="J29" s="332"/>
      <c r="K29" s="332"/>
      <c r="L29" s="332"/>
      <c r="M29" s="333"/>
      <c r="N29" s="382" t="s">
        <v>298</v>
      </c>
      <c r="O29" s="383"/>
      <c r="P29" s="383"/>
      <c r="Q29" s="383"/>
      <c r="R29" s="383"/>
      <c r="S29" s="384"/>
    </row>
    <row r="30" spans="1:19" ht="15" customHeight="1" x14ac:dyDescent="0.25">
      <c r="A30" s="323"/>
      <c r="B30" s="334"/>
      <c r="C30" s="466"/>
      <c r="D30" s="466"/>
      <c r="E30" s="466"/>
      <c r="F30" s="466"/>
      <c r="G30" s="466"/>
      <c r="H30" s="466"/>
      <c r="I30" s="466"/>
      <c r="J30" s="466"/>
      <c r="K30" s="466"/>
      <c r="L30" s="466"/>
      <c r="M30" s="336"/>
      <c r="N30" s="325" t="s">
        <v>300</v>
      </c>
      <c r="O30" s="326"/>
      <c r="P30" s="326"/>
      <c r="Q30" s="326"/>
      <c r="R30" s="326"/>
      <c r="S30" s="327"/>
    </row>
    <row r="31" spans="1:19" ht="15"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753</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311</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589</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t="s">
        <v>309</v>
      </c>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590</v>
      </c>
      <c r="C44" s="332"/>
      <c r="D44" s="332"/>
      <c r="E44" s="332"/>
      <c r="F44" s="332"/>
      <c r="G44" s="332"/>
      <c r="H44" s="332"/>
      <c r="I44" s="332"/>
      <c r="J44" s="332"/>
      <c r="K44" s="332"/>
      <c r="L44" s="332"/>
      <c r="M44" s="333"/>
      <c r="N44" s="382" t="s">
        <v>310</v>
      </c>
      <c r="O44" s="383"/>
      <c r="P44" s="383"/>
      <c r="Q44" s="383"/>
      <c r="R44" s="383"/>
      <c r="S44" s="384"/>
    </row>
    <row r="45" spans="1:19" ht="15" customHeight="1" x14ac:dyDescent="0.25">
      <c r="A45" s="329"/>
      <c r="B45" s="334"/>
      <c r="C45" s="466"/>
      <c r="D45" s="466"/>
      <c r="E45" s="466"/>
      <c r="F45" s="466"/>
      <c r="G45" s="466"/>
      <c r="H45" s="466"/>
      <c r="I45" s="466"/>
      <c r="J45" s="466"/>
      <c r="K45" s="466"/>
      <c r="L45" s="466"/>
      <c r="M45" s="336"/>
      <c r="N45" s="325" t="s">
        <v>311</v>
      </c>
      <c r="O45" s="326"/>
      <c r="P45" s="326"/>
      <c r="Q45" s="326"/>
      <c r="R45" s="326"/>
      <c r="S45" s="327"/>
    </row>
    <row r="46" spans="1:19" ht="15" customHeight="1" x14ac:dyDescent="0.25">
      <c r="A46" s="329"/>
      <c r="B46" s="334"/>
      <c r="C46" s="466"/>
      <c r="D46" s="466"/>
      <c r="E46" s="466"/>
      <c r="F46" s="466"/>
      <c r="G46" s="466"/>
      <c r="H46" s="466"/>
      <c r="I46" s="466"/>
      <c r="J46" s="466"/>
      <c r="K46" s="466"/>
      <c r="L46" s="466"/>
      <c r="M46" s="336"/>
      <c r="N46" s="325" t="s">
        <v>315</v>
      </c>
      <c r="O46" s="326"/>
      <c r="P46" s="326"/>
      <c r="Q46" s="326"/>
      <c r="R46" s="326"/>
      <c r="S46" s="327"/>
    </row>
    <row r="47" spans="1:19" ht="15"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591</v>
      </c>
      <c r="C49" s="332"/>
      <c r="D49" s="332"/>
      <c r="E49" s="332"/>
      <c r="F49" s="332"/>
      <c r="G49" s="332"/>
      <c r="H49" s="332"/>
      <c r="I49" s="332"/>
      <c r="J49" s="332"/>
      <c r="K49" s="332"/>
      <c r="L49" s="332"/>
      <c r="M49" s="333"/>
      <c r="N49" s="382" t="s">
        <v>310</v>
      </c>
      <c r="O49" s="383"/>
      <c r="P49" s="383"/>
      <c r="Q49" s="383"/>
      <c r="R49" s="383"/>
      <c r="S49" s="384"/>
    </row>
    <row r="50" spans="1:19" ht="15" customHeight="1" x14ac:dyDescent="0.25">
      <c r="A50" s="329"/>
      <c r="B50" s="334"/>
      <c r="C50" s="466"/>
      <c r="D50" s="466"/>
      <c r="E50" s="466"/>
      <c r="F50" s="466"/>
      <c r="G50" s="466"/>
      <c r="H50" s="466"/>
      <c r="I50" s="466"/>
      <c r="J50" s="466"/>
      <c r="K50" s="466"/>
      <c r="L50" s="466"/>
      <c r="M50" s="336"/>
      <c r="N50" s="325" t="s">
        <v>311</v>
      </c>
      <c r="O50" s="326"/>
      <c r="P50" s="326"/>
      <c r="Q50" s="326"/>
      <c r="R50" s="326"/>
      <c r="S50" s="327"/>
    </row>
    <row r="51" spans="1:19" ht="15" customHeight="1" x14ac:dyDescent="0.25">
      <c r="A51" s="329"/>
      <c r="B51" s="334"/>
      <c r="C51" s="466"/>
      <c r="D51" s="466"/>
      <c r="E51" s="466"/>
      <c r="F51" s="466"/>
      <c r="G51" s="466"/>
      <c r="H51" s="466"/>
      <c r="I51" s="466"/>
      <c r="J51" s="466"/>
      <c r="K51" s="466"/>
      <c r="L51" s="466"/>
      <c r="M51" s="336"/>
      <c r="N51" s="325" t="s">
        <v>315</v>
      </c>
      <c r="O51" s="326"/>
      <c r="P51" s="326"/>
      <c r="Q51" s="326"/>
      <c r="R51" s="326"/>
      <c r="S51" s="327"/>
    </row>
    <row r="52" spans="1:19" ht="15"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592</v>
      </c>
      <c r="C54" s="466"/>
      <c r="D54" s="466"/>
      <c r="E54" s="466"/>
      <c r="F54" s="466"/>
      <c r="G54" s="466"/>
      <c r="H54" s="466"/>
      <c r="I54" s="466"/>
      <c r="J54" s="466"/>
      <c r="K54" s="466"/>
      <c r="L54" s="466"/>
      <c r="M54" s="336"/>
      <c r="N54" s="344" t="s">
        <v>322</v>
      </c>
      <c r="O54" s="345"/>
      <c r="P54" s="345"/>
      <c r="Q54" s="345"/>
      <c r="R54" s="345"/>
      <c r="S54" s="346"/>
    </row>
    <row r="55" spans="1:19" ht="15" customHeight="1" x14ac:dyDescent="0.25">
      <c r="A55" s="323"/>
      <c r="B55" s="334"/>
      <c r="C55" s="466"/>
      <c r="D55" s="466"/>
      <c r="E55" s="466"/>
      <c r="F55" s="466"/>
      <c r="G55" s="466"/>
      <c r="H55" s="466"/>
      <c r="I55" s="466"/>
      <c r="J55" s="466"/>
      <c r="K55" s="466"/>
      <c r="L55" s="466"/>
      <c r="M55" s="336"/>
      <c r="N55" s="325" t="s">
        <v>331</v>
      </c>
      <c r="O55" s="326"/>
      <c r="P55" s="326"/>
      <c r="Q55" s="326"/>
      <c r="R55" s="326"/>
      <c r="S55" s="327"/>
    </row>
    <row r="56" spans="1:19" ht="15" customHeight="1" x14ac:dyDescent="0.25">
      <c r="A56" s="323"/>
      <c r="B56" s="334"/>
      <c r="C56" s="466"/>
      <c r="D56" s="466"/>
      <c r="E56" s="466"/>
      <c r="F56" s="466"/>
      <c r="G56" s="466"/>
      <c r="H56" s="466"/>
      <c r="I56" s="466"/>
      <c r="J56" s="466"/>
      <c r="K56" s="466"/>
      <c r="L56" s="466"/>
      <c r="M56" s="336"/>
      <c r="N56" s="325"/>
      <c r="O56" s="326"/>
      <c r="P56" s="326"/>
      <c r="Q56" s="326"/>
      <c r="R56" s="326"/>
      <c r="S56" s="327"/>
    </row>
    <row r="57" spans="1:19" ht="15" customHeight="1" x14ac:dyDescent="0.25">
      <c r="A57" s="323"/>
      <c r="B57" s="334"/>
      <c r="C57" s="466"/>
      <c r="D57" s="466"/>
      <c r="E57" s="466"/>
      <c r="F57" s="466"/>
      <c r="G57" s="466"/>
      <c r="H57" s="466"/>
      <c r="I57" s="466"/>
      <c r="J57" s="466"/>
      <c r="K57" s="466"/>
      <c r="L57" s="466"/>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593</v>
      </c>
      <c r="C59" s="332"/>
      <c r="D59" s="332"/>
      <c r="E59" s="332"/>
      <c r="F59" s="332"/>
      <c r="G59" s="332"/>
      <c r="H59" s="332"/>
      <c r="I59" s="332"/>
      <c r="J59" s="332"/>
      <c r="K59" s="332"/>
      <c r="L59" s="332"/>
      <c r="M59" s="333"/>
      <c r="N59" s="382" t="s">
        <v>324</v>
      </c>
      <c r="O59" s="383"/>
      <c r="P59" s="383"/>
      <c r="Q59" s="383"/>
      <c r="R59" s="383"/>
      <c r="S59" s="384"/>
    </row>
    <row r="60" spans="1:19" ht="15" customHeight="1" x14ac:dyDescent="0.25">
      <c r="A60" s="323"/>
      <c r="B60" s="334"/>
      <c r="C60" s="466"/>
      <c r="D60" s="466"/>
      <c r="E60" s="466"/>
      <c r="F60" s="466"/>
      <c r="G60" s="466"/>
      <c r="H60" s="466"/>
      <c r="I60" s="466"/>
      <c r="J60" s="466"/>
      <c r="K60" s="466"/>
      <c r="L60" s="466"/>
      <c r="M60" s="336"/>
      <c r="N60" s="325" t="s">
        <v>329</v>
      </c>
      <c r="O60" s="326"/>
      <c r="P60" s="326"/>
      <c r="Q60" s="326"/>
      <c r="R60" s="326"/>
      <c r="S60" s="327"/>
    </row>
    <row r="61" spans="1:19" ht="15" customHeight="1" x14ac:dyDescent="0.25">
      <c r="A61" s="323"/>
      <c r="B61" s="334"/>
      <c r="C61" s="466"/>
      <c r="D61" s="466"/>
      <c r="E61" s="466"/>
      <c r="F61" s="466"/>
      <c r="G61" s="466"/>
      <c r="H61" s="466"/>
      <c r="I61" s="466"/>
      <c r="J61" s="466"/>
      <c r="K61" s="466"/>
      <c r="L61" s="466"/>
      <c r="M61" s="336"/>
      <c r="N61" s="325" t="s">
        <v>331</v>
      </c>
      <c r="O61" s="326"/>
      <c r="P61" s="326"/>
      <c r="Q61" s="326"/>
      <c r="R61" s="326"/>
      <c r="S61" s="327"/>
    </row>
    <row r="62" spans="1:19" ht="15" customHeight="1" x14ac:dyDescent="0.25">
      <c r="A62" s="323"/>
      <c r="B62" s="334"/>
      <c r="C62" s="466"/>
      <c r="D62" s="466"/>
      <c r="E62" s="466"/>
      <c r="F62" s="466"/>
      <c r="G62" s="466"/>
      <c r="H62" s="466"/>
      <c r="I62" s="466"/>
      <c r="J62" s="466"/>
      <c r="K62" s="466"/>
      <c r="L62" s="466"/>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594</v>
      </c>
      <c r="C64" s="332"/>
      <c r="D64" s="332"/>
      <c r="E64" s="332"/>
      <c r="F64" s="332"/>
      <c r="G64" s="332"/>
      <c r="H64" s="332"/>
      <c r="I64" s="332"/>
      <c r="J64" s="332"/>
      <c r="K64" s="332"/>
      <c r="L64" s="332"/>
      <c r="M64" s="333"/>
      <c r="N64" s="382" t="s">
        <v>325</v>
      </c>
      <c r="O64" s="383"/>
      <c r="P64" s="383"/>
      <c r="Q64" s="383"/>
      <c r="R64" s="383"/>
      <c r="S64" s="384"/>
    </row>
    <row r="65" spans="1:19" ht="15" customHeight="1" x14ac:dyDescent="0.25">
      <c r="A65" s="323"/>
      <c r="B65" s="334"/>
      <c r="C65" s="466"/>
      <c r="D65" s="466"/>
      <c r="E65" s="466"/>
      <c r="F65" s="466"/>
      <c r="G65" s="466"/>
      <c r="H65" s="466"/>
      <c r="I65" s="466"/>
      <c r="J65" s="466"/>
      <c r="K65" s="466"/>
      <c r="L65" s="466"/>
      <c r="M65" s="336"/>
      <c r="N65" s="325" t="s">
        <v>329</v>
      </c>
      <c r="O65" s="326"/>
      <c r="P65" s="326"/>
      <c r="Q65" s="326"/>
      <c r="R65" s="326"/>
      <c r="S65" s="327"/>
    </row>
    <row r="66" spans="1:19" ht="15" customHeight="1" x14ac:dyDescent="0.25">
      <c r="A66" s="323"/>
      <c r="B66" s="334"/>
      <c r="C66" s="466"/>
      <c r="D66" s="466"/>
      <c r="E66" s="466"/>
      <c r="F66" s="466"/>
      <c r="G66" s="466"/>
      <c r="H66" s="466"/>
      <c r="I66" s="466"/>
      <c r="J66" s="466"/>
      <c r="K66" s="466"/>
      <c r="L66" s="466"/>
      <c r="M66" s="336"/>
      <c r="N66" s="325" t="s">
        <v>331</v>
      </c>
      <c r="O66" s="326"/>
      <c r="P66" s="326"/>
      <c r="Q66" s="326"/>
      <c r="R66" s="326"/>
      <c r="S66" s="327"/>
    </row>
    <row r="67" spans="1:19" ht="15" customHeight="1" x14ac:dyDescent="0.25">
      <c r="A67" s="323"/>
      <c r="B67" s="334"/>
      <c r="C67" s="466"/>
      <c r="D67" s="466"/>
      <c r="E67" s="466"/>
      <c r="F67" s="466"/>
      <c r="G67" s="466"/>
      <c r="H67" s="466"/>
      <c r="I67" s="466"/>
      <c r="J67" s="466"/>
      <c r="K67" s="466"/>
      <c r="L67" s="466"/>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E1_RiF!G32</f>
        <v>32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32</v>
      </c>
      <c r="H72" s="435"/>
      <c r="I72" s="436"/>
      <c r="J72" s="409"/>
      <c r="K72" s="444"/>
      <c r="L72" s="522" t="s">
        <v>124</v>
      </c>
      <c r="M72" s="523"/>
      <c r="N72" s="523"/>
      <c r="O72" s="523"/>
      <c r="P72" s="523"/>
      <c r="Q72" s="523"/>
      <c r="R72" s="523"/>
      <c r="S72" s="524"/>
    </row>
    <row r="73" spans="1:19" ht="15" customHeight="1" x14ac:dyDescent="0.25">
      <c r="A73" s="323"/>
      <c r="B73" s="411" t="s">
        <v>124</v>
      </c>
      <c r="C73" s="412"/>
      <c r="D73" s="412"/>
      <c r="E73" s="412"/>
      <c r="F73" s="413"/>
      <c r="G73" s="431">
        <v>10</v>
      </c>
      <c r="H73" s="432"/>
      <c r="I73" s="433"/>
      <c r="J73" s="409"/>
      <c r="K73" s="444"/>
      <c r="L73" s="522" t="s">
        <v>151</v>
      </c>
      <c r="M73" s="523"/>
      <c r="N73" s="523"/>
      <c r="O73" s="523"/>
      <c r="P73" s="523"/>
      <c r="Q73" s="523"/>
      <c r="R73" s="523"/>
      <c r="S73" s="524"/>
    </row>
    <row r="74" spans="1:19" ht="15" customHeight="1" x14ac:dyDescent="0.25">
      <c r="A74" s="323"/>
      <c r="B74" s="411" t="s">
        <v>125</v>
      </c>
      <c r="C74" s="412"/>
      <c r="D74" s="412"/>
      <c r="E74" s="412"/>
      <c r="F74" s="413"/>
      <c r="G74" s="431">
        <v>12</v>
      </c>
      <c r="H74" s="432"/>
      <c r="I74" s="433"/>
      <c r="J74" s="409"/>
      <c r="K74" s="444"/>
      <c r="L74" s="522" t="s">
        <v>177</v>
      </c>
      <c r="M74" s="523"/>
      <c r="N74" s="523"/>
      <c r="O74" s="523"/>
      <c r="P74" s="523"/>
      <c r="Q74" s="523"/>
      <c r="R74" s="523"/>
      <c r="S74" s="524"/>
    </row>
    <row r="75" spans="1:19" ht="15" customHeight="1" x14ac:dyDescent="0.25">
      <c r="A75" s="323"/>
      <c r="B75" s="411" t="s">
        <v>126</v>
      </c>
      <c r="C75" s="412"/>
      <c r="D75" s="412"/>
      <c r="E75" s="412"/>
      <c r="F75" s="413"/>
      <c r="G75" s="431"/>
      <c r="H75" s="432"/>
      <c r="I75" s="433"/>
      <c r="J75" s="409"/>
      <c r="K75" s="444"/>
      <c r="L75" s="522" t="s">
        <v>178</v>
      </c>
      <c r="M75" s="523"/>
      <c r="N75" s="523"/>
      <c r="O75" s="523"/>
      <c r="P75" s="523"/>
      <c r="Q75" s="523"/>
      <c r="R75" s="523"/>
      <c r="S75" s="524"/>
    </row>
    <row r="76" spans="1:19" ht="15" customHeight="1" x14ac:dyDescent="0.25">
      <c r="A76" s="323"/>
      <c r="B76" s="411" t="s">
        <v>127</v>
      </c>
      <c r="C76" s="412"/>
      <c r="D76" s="412"/>
      <c r="E76" s="412"/>
      <c r="F76" s="413"/>
      <c r="G76" s="431">
        <v>8</v>
      </c>
      <c r="H76" s="432"/>
      <c r="I76" s="433"/>
      <c r="J76" s="409"/>
      <c r="K76" s="444"/>
      <c r="L76" s="522" t="s">
        <v>161</v>
      </c>
      <c r="M76" s="523"/>
      <c r="N76" s="523"/>
      <c r="O76" s="523"/>
      <c r="P76" s="523"/>
      <c r="Q76" s="523"/>
      <c r="R76" s="523"/>
      <c r="S76" s="524"/>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522" t="s">
        <v>150</v>
      </c>
      <c r="M81" s="523"/>
      <c r="N81" s="523"/>
      <c r="O81" s="523"/>
      <c r="P81" s="523"/>
      <c r="Q81" s="523"/>
      <c r="R81" s="523"/>
      <c r="S81" s="524"/>
    </row>
    <row r="82" spans="1:19" ht="15" customHeight="1" x14ac:dyDescent="0.25">
      <c r="A82" s="323"/>
      <c r="B82" s="411" t="s">
        <v>134</v>
      </c>
      <c r="C82" s="412"/>
      <c r="D82" s="412"/>
      <c r="E82" s="412"/>
      <c r="F82" s="413"/>
      <c r="G82" s="431">
        <v>2</v>
      </c>
      <c r="H82" s="432"/>
      <c r="I82" s="433"/>
      <c r="J82" s="409"/>
      <c r="K82" s="444"/>
      <c r="L82" s="522" t="s">
        <v>157</v>
      </c>
      <c r="M82" s="523"/>
      <c r="N82" s="523"/>
      <c r="O82" s="523"/>
      <c r="P82" s="523"/>
      <c r="Q82" s="523"/>
      <c r="R82" s="523"/>
      <c r="S82" s="524"/>
    </row>
    <row r="83" spans="1:19" ht="15" customHeight="1" x14ac:dyDescent="0.25">
      <c r="A83" s="323"/>
      <c r="B83" s="411" t="s">
        <v>135</v>
      </c>
      <c r="C83" s="412"/>
      <c r="D83" s="412"/>
      <c r="E83" s="412"/>
      <c r="F83" s="413"/>
      <c r="G83" s="431"/>
      <c r="H83" s="432"/>
      <c r="I83" s="433"/>
      <c r="J83" s="409"/>
      <c r="K83" s="444"/>
      <c r="L83" s="522" t="s">
        <v>177</v>
      </c>
      <c r="M83" s="523"/>
      <c r="N83" s="523"/>
      <c r="O83" s="523"/>
      <c r="P83" s="523"/>
      <c r="Q83" s="523"/>
      <c r="R83" s="523"/>
      <c r="S83" s="524"/>
    </row>
    <row r="84" spans="1:19" ht="15" customHeight="1" x14ac:dyDescent="0.25">
      <c r="A84" s="323"/>
      <c r="B84" s="455" t="s">
        <v>136</v>
      </c>
      <c r="C84" s="456"/>
      <c r="D84" s="456"/>
      <c r="E84" s="456"/>
      <c r="F84" s="457"/>
      <c r="G84" s="452">
        <f>E1_RiF!H32</f>
        <v>168</v>
      </c>
      <c r="H84" s="453"/>
      <c r="I84" s="454"/>
      <c r="J84" s="409"/>
      <c r="K84" s="444"/>
      <c r="L84" s="522" t="s">
        <v>345</v>
      </c>
      <c r="M84" s="523"/>
      <c r="N84" s="523"/>
      <c r="O84" s="523"/>
      <c r="P84" s="523"/>
      <c r="Q84" s="523"/>
      <c r="R84" s="523"/>
      <c r="S84" s="524"/>
    </row>
    <row r="85" spans="1:19" ht="15" customHeight="1" x14ac:dyDescent="0.25">
      <c r="A85" s="323"/>
      <c r="B85" s="459" t="s">
        <v>206</v>
      </c>
      <c r="C85" s="460"/>
      <c r="D85" s="460"/>
      <c r="E85" s="460"/>
      <c r="F85" s="461"/>
      <c r="G85" s="434">
        <f>SUM(G84,G71)</f>
        <v>200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E1_RiF!E32</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197</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98" customHeight="1" x14ac:dyDescent="0.25">
      <c r="A98" s="414"/>
      <c r="B98" s="372" t="s">
        <v>435</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6.5" customHeight="1" x14ac:dyDescent="0.25">
      <c r="A100" s="414"/>
      <c r="B100" s="372" t="s">
        <v>415</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95.25" customHeight="1" x14ac:dyDescent="0.25">
      <c r="A102" s="414"/>
      <c r="B102" s="372" t="s">
        <v>416</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Mc+OH68flGgoRUOiQpo/p6J01udvGkbjbT1XpYUooyft7SPbpaUJOK8W85ANGCWr25aQlNkqF/6LQMbY7YEaCg==" saltValue="49Hv/M3L3ezAZmz2OiC2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D33DD2E0-5DF1-4013-A837-684AC7EADE0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E1_RiF!B34</f>
        <v>Moduł E1/5</v>
      </c>
      <c r="D3" s="236"/>
      <c r="E3" s="236"/>
      <c r="F3" s="237"/>
      <c r="G3" s="3"/>
      <c r="H3" s="3"/>
      <c r="I3" s="3"/>
      <c r="J3" s="3"/>
      <c r="K3" s="3"/>
      <c r="L3" s="4"/>
      <c r="M3" s="4"/>
      <c r="N3" s="4"/>
      <c r="O3" s="4"/>
      <c r="P3" s="4"/>
      <c r="Q3" s="4"/>
    </row>
    <row r="4" spans="1:19" s="5" customFormat="1" ht="39.75" customHeight="1" thickBot="1" x14ac:dyDescent="0.3">
      <c r="A4" s="234" t="s">
        <v>93</v>
      </c>
      <c r="B4" s="234"/>
      <c r="C4" s="224" t="str">
        <f>E1_RiF!C34</f>
        <v>Rozwój osobisty i kompetencje interpersonalne</v>
      </c>
      <c r="D4" s="225"/>
      <c r="E4" s="225"/>
      <c r="F4" s="225"/>
      <c r="G4" s="225"/>
      <c r="H4" s="225"/>
      <c r="I4" s="225"/>
      <c r="J4" s="226"/>
      <c r="K4" s="229" t="s">
        <v>94</v>
      </c>
      <c r="L4" s="229"/>
      <c r="M4" s="56">
        <f>E1_RiF!D34</f>
        <v>4</v>
      </c>
      <c r="N4" s="227" t="s">
        <v>95</v>
      </c>
      <c r="O4" s="228"/>
      <c r="P4" s="221" t="str">
        <f>E1_RiF!F34</f>
        <v>mgr S. Świergiel</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346</v>
      </c>
      <c r="H6" s="54" t="s">
        <v>99</v>
      </c>
      <c r="I6" s="8">
        <v>3</v>
      </c>
      <c r="J6" s="9" t="s">
        <v>291</v>
      </c>
      <c r="K6" s="245" t="s">
        <v>100</v>
      </c>
      <c r="L6" s="245"/>
      <c r="M6" s="246" t="s">
        <v>101</v>
      </c>
      <c r="N6" s="246"/>
      <c r="O6" s="57" t="s">
        <v>102</v>
      </c>
      <c r="P6" s="247" t="s">
        <v>103</v>
      </c>
      <c r="Q6" s="248"/>
      <c r="R6" s="56">
        <f>E1_RiF!G34</f>
        <v>34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438</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489</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44" customHeight="1" thickBot="1" x14ac:dyDescent="0.3">
      <c r="A22" s="261" t="s">
        <v>735</v>
      </c>
      <c r="B22" s="262"/>
      <c r="C22" s="262"/>
      <c r="D22" s="262"/>
      <c r="E22" s="262"/>
      <c r="F22" s="262" t="s">
        <v>736</v>
      </c>
      <c r="G22" s="262"/>
      <c r="H22" s="262"/>
      <c r="I22" s="262"/>
      <c r="J22" s="262"/>
      <c r="K22" s="262"/>
      <c r="L22" s="262" t="s">
        <v>737</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E1_RiF!B34</f>
        <v>Moduł E1/5</v>
      </c>
      <c r="C26" s="282"/>
      <c r="D26" s="38" t="str">
        <f>E1_RiF!B35</f>
        <v>Kurs 5.1.</v>
      </c>
      <c r="E26" s="116" t="str">
        <f>E1_RiF!B34</f>
        <v>Moduł E1/5</v>
      </c>
      <c r="F26" s="289" t="str">
        <f>E1_RiF!B36</f>
        <v>Kurs 5.2.</v>
      </c>
      <c r="G26" s="290"/>
      <c r="H26" s="297" t="str">
        <f>E1_RiF!B34</f>
        <v>Moduł E1/5</v>
      </c>
      <c r="I26" s="298"/>
      <c r="J26" s="39" t="str">
        <f>E1_RiF!B37</f>
        <v>Kurs 5.3.</v>
      </c>
      <c r="K26" s="305"/>
      <c r="L26" s="306"/>
      <c r="M26" s="305"/>
      <c r="N26" s="306"/>
      <c r="O26" s="307"/>
      <c r="P26" s="308"/>
      <c r="Q26" s="307"/>
      <c r="R26" s="309"/>
    </row>
    <row r="27" spans="1:19" s="14" customFormat="1" ht="59.25" customHeight="1" x14ac:dyDescent="0.25">
      <c r="A27" s="140" t="s">
        <v>111</v>
      </c>
      <c r="B27" s="476" t="str">
        <f>E1_RiF!C35</f>
        <v>Autoprezentacja - warsztat</v>
      </c>
      <c r="C27" s="477"/>
      <c r="D27" s="478"/>
      <c r="E27" s="479" t="str">
        <f>E1_RiF!C36</f>
        <v>Praca w zespole - warsztat</v>
      </c>
      <c r="F27" s="480"/>
      <c r="G27" s="481"/>
      <c r="H27" s="482" t="str">
        <f>E1_RiF!C37</f>
        <v>Etyka w biznesie - warsztat</v>
      </c>
      <c r="I27" s="483"/>
      <c r="J27" s="484"/>
      <c r="K27" s="485"/>
      <c r="L27" s="486"/>
      <c r="M27" s="486"/>
      <c r="N27" s="487"/>
      <c r="O27" s="488"/>
      <c r="P27" s="489"/>
      <c r="Q27" s="489"/>
      <c r="R27" s="490"/>
    </row>
    <row r="28" spans="1:19" s="14" customFormat="1" ht="30" customHeight="1" thickBot="1" x14ac:dyDescent="0.3">
      <c r="A28" s="44" t="s">
        <v>112</v>
      </c>
      <c r="B28" s="283">
        <f>E1_RiF!D35</f>
        <v>1</v>
      </c>
      <c r="C28" s="284"/>
      <c r="D28" s="285"/>
      <c r="E28" s="294">
        <f>E1_RiF!D36</f>
        <v>1</v>
      </c>
      <c r="F28" s="295"/>
      <c r="G28" s="296"/>
      <c r="H28" s="302">
        <f>E1_RiF!D37</f>
        <v>2</v>
      </c>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s="14" customFormat="1" x14ac:dyDescent="0.25">
      <c r="A35" s="117"/>
      <c r="B35" s="117"/>
      <c r="C35" s="117"/>
      <c r="D35" s="117"/>
      <c r="E35" s="117"/>
      <c r="F35" s="117"/>
      <c r="G35" s="117"/>
      <c r="H35" s="117"/>
      <c r="I35" s="117"/>
      <c r="J35" s="117"/>
      <c r="K35" s="117"/>
      <c r="L35" s="117"/>
      <c r="M35" s="117"/>
      <c r="N35" s="117"/>
      <c r="O35" s="117"/>
      <c r="P35" s="117"/>
      <c r="Q35" s="117"/>
      <c r="R35" s="117"/>
    </row>
    <row r="36" spans="1:18" s="14" customFormat="1" x14ac:dyDescent="0.25">
      <c r="A36" s="117"/>
      <c r="B36" s="117"/>
      <c r="C36" s="117"/>
      <c r="D36" s="117"/>
      <c r="E36" s="117"/>
      <c r="F36" s="117"/>
      <c r="G36" s="117"/>
      <c r="H36" s="117"/>
      <c r="I36" s="117"/>
      <c r="J36" s="117"/>
      <c r="K36" s="117"/>
      <c r="L36" s="117"/>
      <c r="M36" s="117"/>
      <c r="N36" s="117"/>
      <c r="O36" s="117"/>
      <c r="P36" s="117"/>
      <c r="Q36" s="117"/>
      <c r="R36" s="117"/>
    </row>
    <row r="37" spans="1:18" s="14" customFormat="1" x14ac:dyDescent="0.25">
      <c r="A37" s="117"/>
      <c r="B37" s="117"/>
      <c r="C37" s="117"/>
      <c r="D37" s="117"/>
      <c r="E37" s="117"/>
      <c r="F37" s="117"/>
      <c r="G37" s="117"/>
      <c r="H37" s="117"/>
      <c r="I37" s="117"/>
      <c r="J37" s="117"/>
      <c r="K37" s="117"/>
      <c r="L37" s="117"/>
      <c r="M37" s="117"/>
      <c r="N37" s="117"/>
      <c r="O37" s="117"/>
      <c r="P37" s="117"/>
      <c r="Q37" s="117"/>
      <c r="R37" s="117"/>
    </row>
    <row r="38" spans="1:18" s="14" customFormat="1" x14ac:dyDescent="0.25">
      <c r="A38" s="117"/>
      <c r="B38" s="117"/>
      <c r="C38" s="117"/>
      <c r="D38" s="117"/>
      <c r="E38" s="117"/>
      <c r="F38" s="117"/>
      <c r="G38" s="117"/>
      <c r="H38" s="117"/>
      <c r="I38" s="117"/>
      <c r="J38" s="117"/>
      <c r="K38" s="117"/>
      <c r="L38" s="117"/>
      <c r="M38" s="117"/>
      <c r="N38" s="117"/>
      <c r="O38" s="117"/>
      <c r="P38" s="117"/>
      <c r="Q38" s="117"/>
      <c r="R38" s="117"/>
    </row>
    <row r="39" spans="1:18" s="14" customFormat="1" x14ac:dyDescent="0.25">
      <c r="A39" s="117"/>
      <c r="B39" s="117"/>
      <c r="C39" s="117"/>
      <c r="D39" s="117"/>
      <c r="E39" s="117"/>
      <c r="F39" s="117"/>
      <c r="G39" s="117"/>
      <c r="H39" s="117"/>
      <c r="I39" s="117"/>
      <c r="J39" s="117"/>
      <c r="K39" s="117"/>
      <c r="L39" s="117"/>
      <c r="M39" s="117"/>
      <c r="N39" s="117"/>
      <c r="O39" s="117"/>
      <c r="P39" s="117"/>
      <c r="Q39" s="117"/>
      <c r="R39" s="117"/>
    </row>
    <row r="40" spans="1:18" s="14" customFormat="1" x14ac:dyDescent="0.25">
      <c r="A40" s="117"/>
      <c r="B40" s="117"/>
      <c r="C40" s="117"/>
      <c r="D40" s="117"/>
      <c r="E40" s="117"/>
      <c r="F40" s="117"/>
      <c r="G40" s="117"/>
      <c r="H40" s="117"/>
      <c r="I40" s="117"/>
      <c r="J40" s="117"/>
      <c r="K40" s="117"/>
      <c r="L40" s="117"/>
      <c r="M40" s="117"/>
      <c r="N40" s="117"/>
      <c r="O40" s="117"/>
      <c r="P40" s="117"/>
      <c r="Q40" s="117"/>
      <c r="R40" s="117"/>
    </row>
    <row r="41" spans="1:18" s="14" customFormat="1" x14ac:dyDescent="0.25">
      <c r="A41" s="117"/>
      <c r="B41" s="117"/>
      <c r="C41" s="117"/>
      <c r="D41" s="117"/>
      <c r="E41" s="117"/>
      <c r="F41" s="117"/>
      <c r="G41" s="117"/>
      <c r="H41" s="117"/>
      <c r="I41" s="117"/>
      <c r="J41" s="117"/>
      <c r="K41" s="117"/>
      <c r="L41" s="117"/>
      <c r="M41" s="117"/>
      <c r="N41" s="117"/>
      <c r="O41" s="117"/>
      <c r="P41" s="117"/>
      <c r="Q41" s="117"/>
      <c r="R41" s="117"/>
    </row>
    <row r="42" spans="1:18" s="14" customFormat="1" x14ac:dyDescent="0.25">
      <c r="A42" s="117"/>
      <c r="B42" s="117"/>
      <c r="C42" s="117"/>
      <c r="D42" s="117"/>
      <c r="E42" s="117"/>
      <c r="F42" s="117"/>
      <c r="G42" s="117"/>
      <c r="H42" s="117"/>
      <c r="I42" s="117"/>
      <c r="J42" s="117"/>
      <c r="K42" s="117"/>
      <c r="L42" s="117"/>
      <c r="M42" s="117"/>
      <c r="N42" s="117"/>
      <c r="O42" s="117"/>
      <c r="P42" s="117"/>
      <c r="Q42" s="117"/>
      <c r="R42" s="117"/>
    </row>
    <row r="43" spans="1:18" s="14" customFormat="1" x14ac:dyDescent="0.25">
      <c r="A43" s="117"/>
      <c r="B43" s="117"/>
      <c r="C43" s="117"/>
      <c r="D43" s="117"/>
      <c r="E43" s="117"/>
      <c r="F43" s="117"/>
      <c r="G43" s="117"/>
      <c r="H43" s="117"/>
      <c r="I43" s="117"/>
      <c r="J43" s="117"/>
      <c r="K43" s="117"/>
      <c r="L43" s="117"/>
      <c r="M43" s="117"/>
      <c r="N43" s="117"/>
      <c r="O43" s="117"/>
      <c r="P43" s="117"/>
      <c r="Q43" s="117"/>
      <c r="R43" s="117"/>
    </row>
    <row r="44" spans="1:18" x14ac:dyDescent="0.25">
      <c r="A44" s="117"/>
      <c r="B44" s="117"/>
      <c r="C44" s="117"/>
      <c r="D44" s="117"/>
      <c r="E44" s="117"/>
      <c r="F44" s="117"/>
      <c r="G44" s="117"/>
      <c r="H44" s="117"/>
      <c r="I44" s="117"/>
      <c r="J44" s="117"/>
      <c r="K44" s="117"/>
      <c r="L44" s="117"/>
      <c r="M44" s="117"/>
      <c r="N44" s="117"/>
      <c r="O44" s="117"/>
      <c r="P44" s="117"/>
      <c r="Q44" s="117"/>
      <c r="R44" s="117"/>
    </row>
    <row r="45" spans="1:18" x14ac:dyDescent="0.25">
      <c r="A45" s="117"/>
      <c r="B45" s="117"/>
      <c r="C45" s="117"/>
      <c r="D45" s="117"/>
      <c r="E45" s="117"/>
      <c r="F45" s="117"/>
      <c r="G45" s="117"/>
      <c r="H45" s="117"/>
      <c r="I45" s="117"/>
      <c r="J45" s="117"/>
      <c r="K45" s="117"/>
      <c r="L45" s="117"/>
      <c r="M45" s="117"/>
      <c r="N45" s="117"/>
      <c r="O45" s="117"/>
      <c r="P45" s="117"/>
      <c r="Q45" s="117"/>
      <c r="R45" s="117"/>
    </row>
    <row r="46" spans="1:18" x14ac:dyDescent="0.25">
      <c r="A46" s="117"/>
      <c r="B46" s="117"/>
      <c r="C46" s="117"/>
      <c r="D46" s="117"/>
      <c r="E46" s="117"/>
      <c r="F46" s="117"/>
      <c r="G46" s="117"/>
      <c r="H46" s="117"/>
      <c r="I46" s="117"/>
      <c r="J46" s="117"/>
      <c r="K46" s="117"/>
      <c r="L46" s="117"/>
      <c r="M46" s="117"/>
      <c r="N46" s="117"/>
      <c r="O46" s="117"/>
      <c r="P46" s="117"/>
      <c r="Q46" s="117"/>
      <c r="R46" s="117"/>
    </row>
    <row r="47" spans="1:18" x14ac:dyDescent="0.25">
      <c r="A47" s="117"/>
      <c r="B47" s="117"/>
      <c r="C47" s="117"/>
      <c r="D47" s="117"/>
      <c r="E47" s="117"/>
      <c r="F47" s="117"/>
      <c r="G47" s="117"/>
      <c r="H47" s="117"/>
      <c r="I47" s="117"/>
      <c r="J47" s="117"/>
      <c r="K47" s="117"/>
      <c r="L47" s="117"/>
      <c r="M47" s="117"/>
      <c r="N47" s="117"/>
      <c r="O47" s="117"/>
      <c r="P47" s="117"/>
      <c r="Q47" s="117"/>
      <c r="R47" s="117"/>
    </row>
  </sheetData>
  <sheetProtection algorithmName="SHA-512" hashValue="f515jcveC84cvWDJ33btE2LY8OfNrqIuaICJn2c2Yqbb1PEeJV3w+ncBP81YPDref/G/UTNaoThQm1EP4oqFNQ==" saltValue="o/Rd1SGCwKLK7uuCFY+vS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E1_RiF!B34</f>
        <v>Moduł E1/5</v>
      </c>
      <c r="B3" s="418"/>
      <c r="C3" s="418"/>
      <c r="D3" s="422" t="str">
        <f>E1_RiF!C34</f>
        <v>Rozwój osobisty i kompetencje interpersonalne</v>
      </c>
      <c r="E3" s="423"/>
      <c r="F3" s="423"/>
      <c r="G3" s="423"/>
      <c r="H3" s="423"/>
      <c r="I3" s="424"/>
      <c r="J3" s="3"/>
      <c r="K3" s="3"/>
      <c r="L3" s="4"/>
      <c r="M3" s="4"/>
      <c r="N3" s="4"/>
      <c r="O3" s="4"/>
      <c r="P3" s="4"/>
      <c r="Q3" s="4"/>
      <c r="R3" s="4"/>
    </row>
    <row r="4" spans="1:19" ht="18.75" thickBot="1" x14ac:dyDescent="0.3">
      <c r="A4" s="317" t="s">
        <v>110</v>
      </c>
      <c r="B4" s="317"/>
      <c r="C4" s="317"/>
      <c r="D4" s="419" t="str">
        <f>E1_RiF!B35</f>
        <v>Kurs 5.1.</v>
      </c>
      <c r="E4" s="420"/>
      <c r="F4" s="420"/>
      <c r="G4" s="420"/>
      <c r="H4" s="420"/>
      <c r="I4" s="421"/>
      <c r="J4" s="3"/>
      <c r="K4" s="3"/>
      <c r="L4" s="4"/>
      <c r="M4" s="4"/>
      <c r="N4" s="4"/>
      <c r="O4" s="4"/>
      <c r="P4" s="4"/>
      <c r="Q4" s="4"/>
      <c r="R4" s="4"/>
    </row>
    <row r="5" spans="1:19" ht="23.25" thickBot="1" x14ac:dyDescent="0.3">
      <c r="A5" s="318" t="s">
        <v>111</v>
      </c>
      <c r="B5" s="318"/>
      <c r="C5" s="318"/>
      <c r="D5" s="319" t="str">
        <f>E1_RiF!C35</f>
        <v>Autoprezentacja - warsztat</v>
      </c>
      <c r="E5" s="319"/>
      <c r="F5" s="319"/>
      <c r="G5" s="319"/>
      <c r="H5" s="319"/>
      <c r="I5" s="319"/>
      <c r="J5" s="319"/>
      <c r="K5" s="319"/>
      <c r="L5" s="320" t="s">
        <v>94</v>
      </c>
      <c r="M5" s="320"/>
      <c r="N5" s="49">
        <f>E1_RiF!D35</f>
        <v>1</v>
      </c>
      <c r="O5" s="320" t="s">
        <v>95</v>
      </c>
      <c r="P5" s="320"/>
      <c r="Q5" s="321" t="str">
        <f>E1_RiF!F34</f>
        <v>mgr S. Świergiel</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(5)'!G6</f>
        <v>II</v>
      </c>
      <c r="H7" s="55" t="s">
        <v>99</v>
      </c>
      <c r="I7" s="45">
        <f>'M (5)'!I6</f>
        <v>3</v>
      </c>
      <c r="J7" s="247" t="s">
        <v>384</v>
      </c>
      <c r="K7" s="248"/>
      <c r="L7" s="426" t="s">
        <v>100</v>
      </c>
      <c r="M7" s="427"/>
      <c r="N7" s="9" t="s">
        <v>101</v>
      </c>
      <c r="O7" s="342" t="s">
        <v>102</v>
      </c>
      <c r="P7" s="342"/>
      <c r="Q7" s="343" t="s">
        <v>103</v>
      </c>
      <c r="R7" s="343"/>
      <c r="S7" s="50">
        <f>E1_RiF!G35</f>
        <v>10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595</v>
      </c>
      <c r="C14" s="386"/>
      <c r="D14" s="386"/>
      <c r="E14" s="386"/>
      <c r="F14" s="386"/>
      <c r="G14" s="386"/>
      <c r="H14" s="386"/>
      <c r="I14" s="386"/>
      <c r="J14" s="386"/>
      <c r="K14" s="386"/>
      <c r="L14" s="386"/>
      <c r="M14" s="387"/>
      <c r="N14" s="344" t="s">
        <v>299</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596</v>
      </c>
      <c r="C19" s="332"/>
      <c r="D19" s="332"/>
      <c r="E19" s="332"/>
      <c r="F19" s="332"/>
      <c r="G19" s="332"/>
      <c r="H19" s="332"/>
      <c r="I19" s="332"/>
      <c r="J19" s="332"/>
      <c r="K19" s="332"/>
      <c r="L19" s="332"/>
      <c r="M19" s="333"/>
      <c r="N19" s="382" t="s">
        <v>299</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597</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303</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598</v>
      </c>
      <c r="C34" s="386"/>
      <c r="D34" s="386"/>
      <c r="E34" s="386"/>
      <c r="F34" s="386"/>
      <c r="G34" s="386"/>
      <c r="H34" s="386"/>
      <c r="I34" s="386"/>
      <c r="J34" s="386"/>
      <c r="K34" s="386"/>
      <c r="L34" s="386"/>
      <c r="M34" s="387"/>
      <c r="N34" s="344" t="s">
        <v>311</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599</v>
      </c>
      <c r="C39" s="332"/>
      <c r="D39" s="332"/>
      <c r="E39" s="332"/>
      <c r="F39" s="332"/>
      <c r="G39" s="332"/>
      <c r="H39" s="332"/>
      <c r="I39" s="332"/>
      <c r="J39" s="332"/>
      <c r="K39" s="332"/>
      <c r="L39" s="332"/>
      <c r="M39" s="333"/>
      <c r="N39" s="382" t="s">
        <v>311</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312</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600</v>
      </c>
      <c r="C44" s="332"/>
      <c r="D44" s="332"/>
      <c r="E44" s="332"/>
      <c r="F44" s="332"/>
      <c r="G44" s="332"/>
      <c r="H44" s="332"/>
      <c r="I44" s="332"/>
      <c r="J44" s="332"/>
      <c r="K44" s="332"/>
      <c r="L44" s="332"/>
      <c r="M44" s="333"/>
      <c r="N44" s="382" t="s">
        <v>311</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314</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601</v>
      </c>
      <c r="C54" s="386"/>
      <c r="D54" s="386"/>
      <c r="E54" s="386"/>
      <c r="F54" s="386"/>
      <c r="G54" s="386"/>
      <c r="H54" s="386"/>
      <c r="I54" s="386"/>
      <c r="J54" s="386"/>
      <c r="K54" s="386"/>
      <c r="L54" s="386"/>
      <c r="M54" s="387"/>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327</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754</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325</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602</v>
      </c>
      <c r="C64" s="332"/>
      <c r="D64" s="332"/>
      <c r="E64" s="332"/>
      <c r="F64" s="332"/>
      <c r="G64" s="332"/>
      <c r="H64" s="332"/>
      <c r="I64" s="332"/>
      <c r="J64" s="332"/>
      <c r="K64" s="332"/>
      <c r="L64" s="332"/>
      <c r="M64" s="333"/>
      <c r="N64" s="382" t="s">
        <v>325</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322</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326</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E1_RiF!G35</f>
        <v>10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10</v>
      </c>
      <c r="H72" s="435"/>
      <c r="I72" s="436"/>
      <c r="J72" s="409"/>
      <c r="K72" s="444"/>
      <c r="L72" s="428" t="s">
        <v>155</v>
      </c>
      <c r="M72" s="429"/>
      <c r="N72" s="429"/>
      <c r="O72" s="429"/>
      <c r="P72" s="429"/>
      <c r="Q72" s="429"/>
      <c r="R72" s="429"/>
      <c r="S72" s="430"/>
    </row>
    <row r="73" spans="1:19" ht="15" customHeight="1" x14ac:dyDescent="0.25">
      <c r="A73" s="323"/>
      <c r="B73" s="411" t="s">
        <v>124</v>
      </c>
      <c r="C73" s="412"/>
      <c r="D73" s="412"/>
      <c r="E73" s="412"/>
      <c r="F73" s="413"/>
      <c r="G73" s="431">
        <v>2</v>
      </c>
      <c r="H73" s="432"/>
      <c r="I73" s="433"/>
      <c r="J73" s="409"/>
      <c r="K73" s="444"/>
      <c r="L73" s="428" t="s">
        <v>164</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124</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8</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E1_RiF!H35</f>
        <v>15</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E1_RiF!E35</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00.5" customHeight="1" x14ac:dyDescent="0.25">
      <c r="A98" s="414"/>
      <c r="B98" s="472" t="s">
        <v>881</v>
      </c>
      <c r="C98" s="472"/>
      <c r="D98" s="472"/>
      <c r="E98" s="472"/>
      <c r="F98" s="472"/>
      <c r="G98" s="472"/>
      <c r="H98" s="472"/>
      <c r="I98" s="472"/>
      <c r="J98" s="472"/>
      <c r="K98" s="472"/>
      <c r="L98" s="472"/>
      <c r="M98" s="472"/>
      <c r="N98" s="472"/>
      <c r="O98" s="472"/>
      <c r="P98" s="472"/>
      <c r="Q98" s="472"/>
      <c r="R98" s="472"/>
      <c r="S98" s="4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472" t="s">
        <v>880</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3.5" customHeight="1" x14ac:dyDescent="0.25">
      <c r="A102" s="414"/>
      <c r="B102" s="472" t="s">
        <v>879</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ZsNhKZK5r6bqD1zTOzW5amE57qB1X82Ct02Ana1+NEsrmuwZDUwW0+jY98PurTRkjJ0FpdYIdOff4bEJZ97tsQ==" saltValue="l57+JLb+1D4mJq9Xl+Ei6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5EBABD94-C394-4CBD-B31A-98F58AC4653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E1_RiF!B34</f>
        <v>Moduł E1/5</v>
      </c>
      <c r="B3" s="418"/>
      <c r="C3" s="418"/>
      <c r="D3" s="422" t="str">
        <f>E1_RiF!C34</f>
        <v>Rozwój osobisty i kompetencje interpersonalne</v>
      </c>
      <c r="E3" s="423"/>
      <c r="F3" s="423"/>
      <c r="G3" s="423"/>
      <c r="H3" s="423"/>
      <c r="I3" s="424"/>
      <c r="J3" s="3"/>
      <c r="K3" s="3"/>
      <c r="L3" s="4"/>
      <c r="M3" s="4"/>
      <c r="N3" s="4"/>
      <c r="O3" s="4"/>
      <c r="P3" s="4"/>
      <c r="Q3" s="4"/>
      <c r="R3" s="4"/>
    </row>
    <row r="4" spans="1:19" ht="18.75" thickBot="1" x14ac:dyDescent="0.3">
      <c r="A4" s="317" t="s">
        <v>110</v>
      </c>
      <c r="B4" s="317"/>
      <c r="C4" s="317"/>
      <c r="D4" s="419" t="str">
        <f>E1_RiF!B36</f>
        <v>Kurs 5.2.</v>
      </c>
      <c r="E4" s="420"/>
      <c r="F4" s="420"/>
      <c r="G4" s="420"/>
      <c r="H4" s="420"/>
      <c r="I4" s="421"/>
      <c r="J4" s="3"/>
      <c r="K4" s="3"/>
      <c r="L4" s="4"/>
      <c r="M4" s="4"/>
      <c r="N4" s="4"/>
      <c r="O4" s="4"/>
      <c r="P4" s="4"/>
      <c r="Q4" s="4"/>
      <c r="R4" s="4"/>
    </row>
    <row r="5" spans="1:19" ht="23.25" thickBot="1" x14ac:dyDescent="0.3">
      <c r="A5" s="318" t="s">
        <v>111</v>
      </c>
      <c r="B5" s="318"/>
      <c r="C5" s="318"/>
      <c r="D5" s="319" t="str">
        <f>E1_RiF!C36</f>
        <v>Praca w zespole - warsztat</v>
      </c>
      <c r="E5" s="319"/>
      <c r="F5" s="319"/>
      <c r="G5" s="319"/>
      <c r="H5" s="319"/>
      <c r="I5" s="319"/>
      <c r="J5" s="319"/>
      <c r="K5" s="319"/>
      <c r="L5" s="320" t="s">
        <v>94</v>
      </c>
      <c r="M5" s="320"/>
      <c r="N5" s="49">
        <f>E1_RiF!D36</f>
        <v>1</v>
      </c>
      <c r="O5" s="320" t="s">
        <v>95</v>
      </c>
      <c r="P5" s="320"/>
      <c r="Q5" s="321" t="str">
        <f>E1_RiF!F34</f>
        <v>mgr S. Świergiel</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(5)'!G6</f>
        <v>II</v>
      </c>
      <c r="H7" s="55" t="s">
        <v>99</v>
      </c>
      <c r="I7" s="45">
        <f>'M (5)'!I6</f>
        <v>3</v>
      </c>
      <c r="J7" s="247" t="s">
        <v>384</v>
      </c>
      <c r="K7" s="248"/>
      <c r="L7" s="426" t="s">
        <v>100</v>
      </c>
      <c r="M7" s="427"/>
      <c r="N7" s="9" t="s">
        <v>101</v>
      </c>
      <c r="O7" s="342" t="s">
        <v>102</v>
      </c>
      <c r="P7" s="342"/>
      <c r="Q7" s="343" t="s">
        <v>103</v>
      </c>
      <c r="R7" s="343"/>
      <c r="S7" s="50">
        <f>E1_RiF!G36</f>
        <v>10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755</v>
      </c>
      <c r="C14" s="386"/>
      <c r="D14" s="386"/>
      <c r="E14" s="386"/>
      <c r="F14" s="386"/>
      <c r="G14" s="386"/>
      <c r="H14" s="386"/>
      <c r="I14" s="386"/>
      <c r="J14" s="386"/>
      <c r="K14" s="386"/>
      <c r="L14" s="386"/>
      <c r="M14" s="387"/>
      <c r="N14" s="344" t="s">
        <v>299</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603</v>
      </c>
      <c r="C19" s="332"/>
      <c r="D19" s="332"/>
      <c r="E19" s="332"/>
      <c r="F19" s="332"/>
      <c r="G19" s="332"/>
      <c r="H19" s="332"/>
      <c r="I19" s="332"/>
      <c r="J19" s="332"/>
      <c r="K19" s="332"/>
      <c r="L19" s="332"/>
      <c r="M19" s="333"/>
      <c r="N19" s="382" t="s">
        <v>299</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604</v>
      </c>
      <c r="C24" s="332"/>
      <c r="D24" s="332"/>
      <c r="E24" s="332"/>
      <c r="F24" s="332"/>
      <c r="G24" s="332"/>
      <c r="H24" s="332"/>
      <c r="I24" s="332"/>
      <c r="J24" s="332"/>
      <c r="K24" s="332"/>
      <c r="L24" s="332"/>
      <c r="M24" s="333"/>
      <c r="N24" s="382" t="s">
        <v>299</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605</v>
      </c>
      <c r="C34" s="386"/>
      <c r="D34" s="386"/>
      <c r="E34" s="386"/>
      <c r="F34" s="386"/>
      <c r="G34" s="386"/>
      <c r="H34" s="386"/>
      <c r="I34" s="386"/>
      <c r="J34" s="386"/>
      <c r="K34" s="386"/>
      <c r="L34" s="386"/>
      <c r="M34" s="387"/>
      <c r="N34" s="344" t="s">
        <v>313</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606</v>
      </c>
      <c r="C39" s="332"/>
      <c r="D39" s="332"/>
      <c r="E39" s="332"/>
      <c r="F39" s="332"/>
      <c r="G39" s="332"/>
      <c r="H39" s="332"/>
      <c r="I39" s="332"/>
      <c r="J39" s="332"/>
      <c r="K39" s="332"/>
      <c r="L39" s="332"/>
      <c r="M39" s="333"/>
      <c r="N39" s="382" t="s">
        <v>311</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607</v>
      </c>
      <c r="C44" s="332"/>
      <c r="D44" s="332"/>
      <c r="E44" s="332"/>
      <c r="F44" s="332"/>
      <c r="G44" s="332"/>
      <c r="H44" s="332"/>
      <c r="I44" s="332"/>
      <c r="J44" s="332"/>
      <c r="K44" s="332"/>
      <c r="L44" s="332"/>
      <c r="M44" s="333"/>
      <c r="N44" s="382" t="s">
        <v>313</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316</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608</v>
      </c>
      <c r="C49" s="332"/>
      <c r="D49" s="332"/>
      <c r="E49" s="332"/>
      <c r="F49" s="332"/>
      <c r="G49" s="332"/>
      <c r="H49" s="332"/>
      <c r="I49" s="332"/>
      <c r="J49" s="332"/>
      <c r="K49" s="332"/>
      <c r="L49" s="332"/>
      <c r="M49" s="333"/>
      <c r="N49" s="382" t="s">
        <v>312</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314</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609</v>
      </c>
      <c r="C54" s="335"/>
      <c r="D54" s="335"/>
      <c r="E54" s="335"/>
      <c r="F54" s="335"/>
      <c r="G54" s="335"/>
      <c r="H54" s="335"/>
      <c r="I54" s="335"/>
      <c r="J54" s="335"/>
      <c r="K54" s="335"/>
      <c r="L54" s="335"/>
      <c r="M54" s="336"/>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332</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610</v>
      </c>
      <c r="C59" s="332"/>
      <c r="D59" s="332"/>
      <c r="E59" s="332"/>
      <c r="F59" s="332"/>
      <c r="G59" s="332"/>
      <c r="H59" s="332"/>
      <c r="I59" s="332"/>
      <c r="J59" s="332"/>
      <c r="K59" s="332"/>
      <c r="L59" s="332"/>
      <c r="M59" s="333"/>
      <c r="N59" s="382" t="s">
        <v>325</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328</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611</v>
      </c>
      <c r="C64" s="332"/>
      <c r="D64" s="332"/>
      <c r="E64" s="332"/>
      <c r="F64" s="332"/>
      <c r="G64" s="332"/>
      <c r="H64" s="332"/>
      <c r="I64" s="332"/>
      <c r="J64" s="332"/>
      <c r="K64" s="332"/>
      <c r="L64" s="332"/>
      <c r="M64" s="333"/>
      <c r="N64" s="382" t="s">
        <v>324</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322</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E1_RiF!G36</f>
        <v>10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2</v>
      </c>
      <c r="H73" s="432"/>
      <c r="I73" s="433"/>
      <c r="J73" s="409"/>
      <c r="K73" s="444"/>
      <c r="L73" s="428" t="s">
        <v>165</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175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8</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E1_RiF!H36</f>
        <v>15</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E1_RiF!E36</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165</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09.5" customHeight="1" x14ac:dyDescent="0.25">
      <c r="A98" s="414"/>
      <c r="B98" s="372" t="s">
        <v>485</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66" customHeight="1" x14ac:dyDescent="0.25">
      <c r="A100" s="414"/>
      <c r="B100" s="372" t="s">
        <v>486</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4" customHeight="1" x14ac:dyDescent="0.25">
      <c r="A102" s="414"/>
      <c r="B102" s="372" t="s">
        <v>487</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b88puITITA3rJ+MxytLtO2DoyP1z6bTWX7BwNJqo7n2k4AUIk9PQqg9pYI+ikcJJ5pP7jsesI7iqEH6ohCnpcw==" saltValue="PuaU4dtr2L6VmPa1lumGC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019DBF04-18B1-4A18-B655-16075971632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E1_RiF!B34</f>
        <v>Moduł E1/5</v>
      </c>
      <c r="B3" s="418"/>
      <c r="C3" s="418"/>
      <c r="D3" s="422" t="str">
        <f>E1_RiF!C34</f>
        <v>Rozwój osobisty i kompetencje interpersonalne</v>
      </c>
      <c r="E3" s="423"/>
      <c r="F3" s="423"/>
      <c r="G3" s="423"/>
      <c r="H3" s="423"/>
      <c r="I3" s="424"/>
      <c r="J3" s="3"/>
      <c r="K3" s="3"/>
      <c r="L3" s="4"/>
      <c r="M3" s="4"/>
      <c r="N3" s="4"/>
      <c r="O3" s="4"/>
      <c r="P3" s="4"/>
      <c r="Q3" s="4"/>
      <c r="R3" s="4"/>
    </row>
    <row r="4" spans="1:19" ht="18.75" thickBot="1" x14ac:dyDescent="0.3">
      <c r="A4" s="317" t="s">
        <v>110</v>
      </c>
      <c r="B4" s="317"/>
      <c r="C4" s="317"/>
      <c r="D4" s="419" t="str">
        <f>E1_RiF!B37</f>
        <v>Kurs 5.3.</v>
      </c>
      <c r="E4" s="420"/>
      <c r="F4" s="420"/>
      <c r="G4" s="420"/>
      <c r="H4" s="420"/>
      <c r="I4" s="421"/>
      <c r="J4" s="3"/>
      <c r="K4" s="3"/>
      <c r="L4" s="4"/>
      <c r="M4" s="4"/>
      <c r="N4" s="4"/>
      <c r="O4" s="4"/>
      <c r="P4" s="4"/>
      <c r="Q4" s="4"/>
      <c r="R4" s="4"/>
    </row>
    <row r="5" spans="1:19" ht="23.25" thickBot="1" x14ac:dyDescent="0.3">
      <c r="A5" s="318" t="s">
        <v>111</v>
      </c>
      <c r="B5" s="318"/>
      <c r="C5" s="318"/>
      <c r="D5" s="319" t="str">
        <f>E1_RiF!C37</f>
        <v>Etyka w biznesie - warsztat</v>
      </c>
      <c r="E5" s="319"/>
      <c r="F5" s="319"/>
      <c r="G5" s="319"/>
      <c r="H5" s="319"/>
      <c r="I5" s="319"/>
      <c r="J5" s="319"/>
      <c r="K5" s="319"/>
      <c r="L5" s="320" t="s">
        <v>94</v>
      </c>
      <c r="M5" s="320"/>
      <c r="N5" s="49">
        <f>E1_RiF!D37</f>
        <v>2</v>
      </c>
      <c r="O5" s="320" t="s">
        <v>95</v>
      </c>
      <c r="P5" s="320"/>
      <c r="Q5" s="321" t="str">
        <f>E1_RiF!F34</f>
        <v>mgr S. Świergiel</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(5)'!G6</f>
        <v>II</v>
      </c>
      <c r="H7" s="55" t="s">
        <v>99</v>
      </c>
      <c r="I7" s="45">
        <f>'M (5)'!I6</f>
        <v>3</v>
      </c>
      <c r="J7" s="247" t="s">
        <v>384</v>
      </c>
      <c r="K7" s="248"/>
      <c r="L7" s="426" t="s">
        <v>100</v>
      </c>
      <c r="M7" s="427"/>
      <c r="N7" s="9" t="s">
        <v>101</v>
      </c>
      <c r="O7" s="342" t="s">
        <v>102</v>
      </c>
      <c r="P7" s="342"/>
      <c r="Q7" s="343" t="s">
        <v>103</v>
      </c>
      <c r="R7" s="343"/>
      <c r="S7" s="50">
        <f>E1_RiF!G37</f>
        <v>14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612</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304</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305</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738</v>
      </c>
      <c r="C19" s="332"/>
      <c r="D19" s="332"/>
      <c r="E19" s="332"/>
      <c r="F19" s="332"/>
      <c r="G19" s="332"/>
      <c r="H19" s="332"/>
      <c r="I19" s="332"/>
      <c r="J19" s="332"/>
      <c r="K19" s="332"/>
      <c r="L19" s="332"/>
      <c r="M19" s="333"/>
      <c r="N19" s="382" t="s">
        <v>304</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305</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613</v>
      </c>
      <c r="C34" s="386"/>
      <c r="D34" s="386"/>
      <c r="E34" s="386"/>
      <c r="F34" s="386"/>
      <c r="G34" s="386"/>
      <c r="H34" s="386"/>
      <c r="I34" s="386"/>
      <c r="J34" s="386"/>
      <c r="K34" s="386"/>
      <c r="L34" s="386"/>
      <c r="M34" s="387"/>
      <c r="N34" s="344" t="s">
        <v>310</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314</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614</v>
      </c>
      <c r="C39" s="332"/>
      <c r="D39" s="332"/>
      <c r="E39" s="332"/>
      <c r="F39" s="332"/>
      <c r="G39" s="332"/>
      <c r="H39" s="332"/>
      <c r="I39" s="332"/>
      <c r="J39" s="332"/>
      <c r="K39" s="332"/>
      <c r="L39" s="332"/>
      <c r="M39" s="333"/>
      <c r="N39" s="382" t="s">
        <v>310</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314</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615</v>
      </c>
      <c r="C54" s="386"/>
      <c r="D54" s="386"/>
      <c r="E54" s="386"/>
      <c r="F54" s="386"/>
      <c r="G54" s="386"/>
      <c r="H54" s="386"/>
      <c r="I54" s="386"/>
      <c r="J54" s="386"/>
      <c r="K54" s="386"/>
      <c r="L54" s="386"/>
      <c r="M54" s="387"/>
      <c r="N54" s="344" t="s">
        <v>326</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332</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E1_RiF!G37</f>
        <v>14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2</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175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181</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9</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3</v>
      </c>
      <c r="H82" s="432"/>
      <c r="I82" s="433"/>
      <c r="J82" s="409"/>
      <c r="K82" s="444"/>
      <c r="L82" s="428" t="s">
        <v>154</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157</v>
      </c>
      <c r="M83" s="429"/>
      <c r="N83" s="429"/>
      <c r="O83" s="429"/>
      <c r="P83" s="429"/>
      <c r="Q83" s="429"/>
      <c r="R83" s="429"/>
      <c r="S83" s="430"/>
    </row>
    <row r="84" spans="1:19" ht="15" customHeight="1" x14ac:dyDescent="0.25">
      <c r="A84" s="323"/>
      <c r="B84" s="455" t="s">
        <v>136</v>
      </c>
      <c r="C84" s="456"/>
      <c r="D84" s="456"/>
      <c r="E84" s="456"/>
      <c r="F84" s="457"/>
      <c r="G84" s="452">
        <f>E1_RiF!H37</f>
        <v>36</v>
      </c>
      <c r="H84" s="453"/>
      <c r="I84" s="454"/>
      <c r="J84" s="409"/>
      <c r="K84" s="444"/>
      <c r="L84" s="428" t="s">
        <v>160</v>
      </c>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E1_RiF!E37</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159</v>
      </c>
      <c r="C90" s="377"/>
      <c r="D90" s="377"/>
      <c r="E90" s="378"/>
      <c r="F90" s="379">
        <v>20</v>
      </c>
      <c r="G90" s="380"/>
      <c r="H90" s="380"/>
      <c r="I90" s="381"/>
      <c r="J90" s="354"/>
      <c r="K90" s="367"/>
      <c r="L90" s="358" t="s">
        <v>293</v>
      </c>
      <c r="M90" s="359"/>
      <c r="N90" s="359"/>
      <c r="O90" s="359"/>
      <c r="P90" s="359"/>
      <c r="Q90" s="359"/>
      <c r="R90" s="359"/>
      <c r="S90" s="360"/>
    </row>
    <row r="91" spans="1:19" ht="15" customHeight="1" x14ac:dyDescent="0.25">
      <c r="A91" s="350"/>
      <c r="B91" s="376" t="s">
        <v>165</v>
      </c>
      <c r="C91" s="377"/>
      <c r="D91" s="377"/>
      <c r="E91" s="378"/>
      <c r="F91" s="379">
        <v>30</v>
      </c>
      <c r="G91" s="380"/>
      <c r="H91" s="380"/>
      <c r="I91" s="381"/>
      <c r="J91" s="354"/>
      <c r="K91" s="367"/>
      <c r="L91" s="358" t="s">
        <v>143</v>
      </c>
      <c r="M91" s="359"/>
      <c r="N91" s="359"/>
      <c r="O91" s="359"/>
      <c r="P91" s="359"/>
      <c r="Q91" s="359"/>
      <c r="R91" s="359"/>
      <c r="S91" s="360"/>
    </row>
    <row r="92" spans="1:19" ht="15" customHeight="1" x14ac:dyDescent="0.25">
      <c r="A92" s="350"/>
      <c r="B92" s="376" t="s">
        <v>342</v>
      </c>
      <c r="C92" s="377"/>
      <c r="D92" s="377"/>
      <c r="E92" s="378"/>
      <c r="F92" s="379">
        <v>30</v>
      </c>
      <c r="G92" s="380"/>
      <c r="H92" s="380"/>
      <c r="I92" s="381"/>
      <c r="J92" s="354"/>
      <c r="K92" s="367"/>
      <c r="L92" s="358" t="s">
        <v>294</v>
      </c>
      <c r="M92" s="359"/>
      <c r="N92" s="359"/>
      <c r="O92" s="359"/>
      <c r="P92" s="359"/>
      <c r="Q92" s="359"/>
      <c r="R92" s="359"/>
      <c r="S92" s="360"/>
    </row>
    <row r="93" spans="1:19" ht="15" customHeight="1" x14ac:dyDescent="0.25">
      <c r="A93" s="350"/>
      <c r="B93" s="376" t="s">
        <v>170</v>
      </c>
      <c r="C93" s="377"/>
      <c r="D93" s="377"/>
      <c r="E93" s="378"/>
      <c r="F93" s="379">
        <v>20</v>
      </c>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146</v>
      </c>
      <c r="C97" s="370"/>
      <c r="D97" s="370"/>
      <c r="E97" s="370"/>
      <c r="F97" s="370"/>
      <c r="G97" s="370"/>
      <c r="H97" s="370"/>
      <c r="I97" s="370"/>
      <c r="J97" s="370"/>
      <c r="K97" s="370"/>
      <c r="L97" s="370"/>
      <c r="M97" s="370"/>
      <c r="N97" s="370"/>
      <c r="O97" s="370"/>
      <c r="P97" s="370"/>
      <c r="Q97" s="370"/>
      <c r="R97" s="370"/>
      <c r="S97" s="371"/>
    </row>
    <row r="98" spans="1:19" ht="86.25" customHeight="1" x14ac:dyDescent="0.25">
      <c r="A98" s="414"/>
      <c r="B98" s="372" t="s">
        <v>488</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66.75" customHeight="1" x14ac:dyDescent="0.25">
      <c r="A100" s="414"/>
      <c r="B100" s="372" t="s">
        <v>396</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39.75" customHeight="1" x14ac:dyDescent="0.25">
      <c r="A102" s="414"/>
      <c r="B102" s="372" t="s">
        <v>397</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lrXLDCpSNSjbkz9vHHdgGR0RVN8dJCDCdAiCjytMPI3Kl6woM0XKgPiLTWgzOT/DbYu319F4BSquw3NkiZ7rZg==" saltValue="RIAKzKWVeGzoxE5UAkjnN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275F9248-5CF7-4B1B-828D-FE8B1F3B99C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E1_RiF!B38</f>
        <v>Moduł E1/6</v>
      </c>
      <c r="D3" s="236"/>
      <c r="E3" s="236"/>
      <c r="F3" s="237"/>
      <c r="G3" s="3"/>
      <c r="H3" s="3"/>
      <c r="I3" s="3"/>
      <c r="J3" s="3"/>
      <c r="K3" s="3"/>
      <c r="L3" s="4"/>
      <c r="M3" s="4"/>
      <c r="N3" s="4"/>
      <c r="O3" s="4"/>
      <c r="P3" s="4"/>
      <c r="Q3" s="4"/>
    </row>
    <row r="4" spans="1:19" s="5" customFormat="1" ht="39.75" customHeight="1" thickBot="1" x14ac:dyDescent="0.3">
      <c r="A4" s="234" t="s">
        <v>93</v>
      </c>
      <c r="B4" s="234"/>
      <c r="C4" s="224" t="str">
        <f>E1_RiF!C38</f>
        <v>Ekonomia Stosowana</v>
      </c>
      <c r="D4" s="225"/>
      <c r="E4" s="225"/>
      <c r="F4" s="225"/>
      <c r="G4" s="225"/>
      <c r="H4" s="225"/>
      <c r="I4" s="225"/>
      <c r="J4" s="226"/>
      <c r="K4" s="229" t="s">
        <v>94</v>
      </c>
      <c r="L4" s="229"/>
      <c r="M4" s="56">
        <f>E1_RiF!D38</f>
        <v>18</v>
      </c>
      <c r="N4" s="227" t="s">
        <v>95</v>
      </c>
      <c r="O4" s="228"/>
      <c r="P4" s="221" t="str">
        <f>E1_RiF!F38</f>
        <v>dr D. Majewska-Bielecka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346</v>
      </c>
      <c r="H6" s="54" t="s">
        <v>99</v>
      </c>
      <c r="I6" s="8">
        <v>3</v>
      </c>
      <c r="J6" s="9" t="s">
        <v>291</v>
      </c>
      <c r="K6" s="245" t="s">
        <v>100</v>
      </c>
      <c r="L6" s="245"/>
      <c r="M6" s="246" t="s">
        <v>101</v>
      </c>
      <c r="N6" s="246"/>
      <c r="O6" s="57" t="s">
        <v>102</v>
      </c>
      <c r="P6" s="247" t="s">
        <v>103</v>
      </c>
      <c r="Q6" s="248"/>
      <c r="R6" s="56">
        <f>E1_RiF!G38</f>
        <v>94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401</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402</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55.25" customHeight="1" thickBot="1" x14ac:dyDescent="0.3">
      <c r="A22" s="261" t="s">
        <v>758</v>
      </c>
      <c r="B22" s="262"/>
      <c r="C22" s="262"/>
      <c r="D22" s="262"/>
      <c r="E22" s="262"/>
      <c r="F22" s="262" t="s">
        <v>534</v>
      </c>
      <c r="G22" s="262"/>
      <c r="H22" s="262"/>
      <c r="I22" s="262"/>
      <c r="J22" s="262"/>
      <c r="K22" s="262"/>
      <c r="L22" s="262" t="s">
        <v>535</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E1_RiF!B38</f>
        <v>Moduł E1/6</v>
      </c>
      <c r="C26" s="282"/>
      <c r="D26" s="38" t="str">
        <f>E1_RiF!B39</f>
        <v>Kurs 6.1.</v>
      </c>
      <c r="E26" s="116" t="str">
        <f>E1_RiF!B38</f>
        <v>Moduł E1/6</v>
      </c>
      <c r="F26" s="289" t="str">
        <f>E1_RiF!B40</f>
        <v>Kurs 6.2.</v>
      </c>
      <c r="G26" s="290"/>
      <c r="H26" s="297" t="str">
        <f>E1_RiF!B38</f>
        <v>Moduł E1/6</v>
      </c>
      <c r="I26" s="298"/>
      <c r="J26" s="39" t="str">
        <f>E1_RiF!B41</f>
        <v>Kurs 6.3.</v>
      </c>
      <c r="K26" s="305"/>
      <c r="L26" s="306"/>
      <c r="M26" s="305"/>
      <c r="N26" s="306"/>
      <c r="O26" s="307"/>
      <c r="P26" s="308"/>
      <c r="Q26" s="307"/>
      <c r="R26" s="309"/>
    </row>
    <row r="27" spans="1:19" s="14" customFormat="1" ht="59.25" customHeight="1" x14ac:dyDescent="0.25">
      <c r="A27" s="140" t="s">
        <v>111</v>
      </c>
      <c r="B27" s="476" t="str">
        <f>E1_RiF!C39</f>
        <v>Makroekonomia</v>
      </c>
      <c r="C27" s="477"/>
      <c r="D27" s="478"/>
      <c r="E27" s="479" t="str">
        <f>E1_RiF!C40</f>
        <v>Mikroekonomia</v>
      </c>
      <c r="F27" s="480"/>
      <c r="G27" s="481"/>
      <c r="H27" s="482" t="str">
        <f>E1_RiF!C41</f>
        <v>Współczesna polityka ekonomiczna</v>
      </c>
      <c r="I27" s="483"/>
      <c r="J27" s="484"/>
      <c r="K27" s="485"/>
      <c r="L27" s="486"/>
      <c r="M27" s="486"/>
      <c r="N27" s="487"/>
      <c r="O27" s="488"/>
      <c r="P27" s="489"/>
      <c r="Q27" s="489"/>
      <c r="R27" s="490"/>
    </row>
    <row r="28" spans="1:19" s="14" customFormat="1" ht="30" customHeight="1" thickBot="1" x14ac:dyDescent="0.3">
      <c r="A28" s="44" t="s">
        <v>112</v>
      </c>
      <c r="B28" s="283">
        <f>E1_RiF!D39</f>
        <v>7</v>
      </c>
      <c r="C28" s="284"/>
      <c r="D28" s="285"/>
      <c r="E28" s="294">
        <f>E1_RiF!D40</f>
        <v>7</v>
      </c>
      <c r="F28" s="295"/>
      <c r="G28" s="296"/>
      <c r="H28" s="302">
        <f>E1_RiF!D41</f>
        <v>4</v>
      </c>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s="14" customFormat="1" x14ac:dyDescent="0.25">
      <c r="A35" s="117"/>
      <c r="B35" s="117"/>
      <c r="C35" s="117"/>
      <c r="D35" s="117"/>
      <c r="E35" s="117"/>
      <c r="F35" s="117"/>
      <c r="G35" s="117"/>
      <c r="H35" s="117"/>
      <c r="I35" s="117"/>
      <c r="J35" s="117"/>
      <c r="K35" s="117"/>
      <c r="L35" s="117"/>
      <c r="M35" s="117"/>
      <c r="N35" s="117"/>
      <c r="O35" s="117"/>
      <c r="P35" s="117"/>
      <c r="Q35" s="117"/>
      <c r="R35" s="117"/>
    </row>
    <row r="36" spans="1:18" s="14" customFormat="1" x14ac:dyDescent="0.25">
      <c r="A36" s="117"/>
      <c r="B36" s="117"/>
      <c r="C36" s="117"/>
      <c r="D36" s="117"/>
      <c r="E36" s="117"/>
      <c r="F36" s="117"/>
      <c r="G36" s="117"/>
      <c r="H36" s="117"/>
      <c r="I36" s="117"/>
      <c r="J36" s="117"/>
      <c r="K36" s="117"/>
      <c r="L36" s="117"/>
      <c r="M36" s="117"/>
      <c r="N36" s="117"/>
      <c r="O36" s="117"/>
      <c r="P36" s="117"/>
      <c r="Q36" s="117"/>
      <c r="R36" s="117"/>
    </row>
    <row r="37" spans="1:18" s="14" customFormat="1" x14ac:dyDescent="0.25">
      <c r="A37" s="117"/>
      <c r="B37" s="117"/>
      <c r="C37" s="117"/>
      <c r="D37" s="117"/>
      <c r="E37" s="117"/>
      <c r="F37" s="117"/>
      <c r="G37" s="117"/>
      <c r="H37" s="117"/>
      <c r="I37" s="117"/>
      <c r="J37" s="117"/>
      <c r="K37" s="117"/>
      <c r="L37" s="117"/>
      <c r="M37" s="117"/>
      <c r="N37" s="117"/>
      <c r="O37" s="117"/>
      <c r="P37" s="117"/>
      <c r="Q37" s="117"/>
      <c r="R37" s="117"/>
    </row>
    <row r="38" spans="1:18" s="14" customFormat="1" x14ac:dyDescent="0.25">
      <c r="A38" s="117"/>
      <c r="B38" s="117"/>
      <c r="C38" s="117"/>
      <c r="D38" s="117"/>
      <c r="E38" s="117"/>
      <c r="F38" s="117"/>
      <c r="G38" s="117"/>
      <c r="H38" s="117"/>
      <c r="I38" s="117"/>
      <c r="J38" s="117"/>
      <c r="K38" s="117"/>
      <c r="L38" s="117"/>
      <c r="M38" s="117"/>
      <c r="N38" s="117"/>
      <c r="O38" s="117"/>
      <c r="P38" s="117"/>
      <c r="Q38" s="117"/>
      <c r="R38" s="117"/>
    </row>
    <row r="39" spans="1:18" s="14" customFormat="1" x14ac:dyDescent="0.25">
      <c r="A39" s="117"/>
      <c r="B39" s="117"/>
      <c r="C39" s="117"/>
      <c r="D39" s="117"/>
      <c r="E39" s="117"/>
      <c r="F39" s="117"/>
      <c r="G39" s="117"/>
      <c r="H39" s="117"/>
      <c r="I39" s="117"/>
      <c r="J39" s="117"/>
      <c r="K39" s="117"/>
      <c r="L39" s="117"/>
      <c r="M39" s="117"/>
      <c r="N39" s="117"/>
      <c r="O39" s="117"/>
      <c r="P39" s="117"/>
      <c r="Q39" s="117"/>
      <c r="R39" s="117"/>
    </row>
    <row r="40" spans="1:18" s="14" customFormat="1" x14ac:dyDescent="0.25">
      <c r="A40" s="117"/>
      <c r="B40" s="117"/>
      <c r="C40" s="117"/>
      <c r="D40" s="117"/>
      <c r="E40" s="117"/>
      <c r="F40" s="117"/>
      <c r="G40" s="117"/>
      <c r="H40" s="117"/>
      <c r="I40" s="117"/>
      <c r="J40" s="117"/>
      <c r="K40" s="117"/>
      <c r="L40" s="117"/>
      <c r="M40" s="117"/>
      <c r="N40" s="117"/>
      <c r="O40" s="117"/>
      <c r="P40" s="117"/>
      <c r="Q40" s="117"/>
      <c r="R40" s="117"/>
    </row>
    <row r="41" spans="1:18" s="14" customFormat="1" x14ac:dyDescent="0.25">
      <c r="A41" s="117"/>
      <c r="B41" s="117"/>
      <c r="C41" s="117"/>
      <c r="D41" s="117"/>
      <c r="E41" s="117"/>
      <c r="F41" s="117"/>
      <c r="G41" s="117"/>
      <c r="H41" s="117"/>
      <c r="I41" s="117"/>
      <c r="J41" s="117"/>
      <c r="K41" s="117"/>
      <c r="L41" s="117"/>
      <c r="M41" s="117"/>
      <c r="N41" s="117"/>
      <c r="O41" s="117"/>
      <c r="P41" s="117"/>
      <c r="Q41" s="117"/>
      <c r="R41" s="117"/>
    </row>
    <row r="42" spans="1:18" s="14" customFormat="1" x14ac:dyDescent="0.25">
      <c r="A42" s="117"/>
      <c r="B42" s="117"/>
      <c r="C42" s="117"/>
      <c r="D42" s="117"/>
      <c r="E42" s="117"/>
      <c r="F42" s="117"/>
      <c r="G42" s="117"/>
      <c r="H42" s="117"/>
      <c r="I42" s="117"/>
      <c r="J42" s="117"/>
      <c r="K42" s="117"/>
      <c r="L42" s="117"/>
      <c r="M42" s="117"/>
      <c r="N42" s="117"/>
      <c r="O42" s="117"/>
      <c r="P42" s="117"/>
      <c r="Q42" s="117"/>
      <c r="R42" s="117"/>
    </row>
    <row r="43" spans="1:18" s="14" customFormat="1" x14ac:dyDescent="0.25">
      <c r="A43" s="117"/>
      <c r="B43" s="117"/>
      <c r="C43" s="117"/>
      <c r="D43" s="117"/>
      <c r="E43" s="117"/>
      <c r="F43" s="117"/>
      <c r="G43" s="117"/>
      <c r="H43" s="117"/>
      <c r="I43" s="117"/>
      <c r="J43" s="117"/>
      <c r="K43" s="117"/>
      <c r="L43" s="117"/>
      <c r="M43" s="117"/>
      <c r="N43" s="117"/>
      <c r="O43" s="117"/>
      <c r="P43" s="117"/>
      <c r="Q43" s="117"/>
      <c r="R43" s="117"/>
    </row>
    <row r="44" spans="1:18" s="14" customFormat="1" x14ac:dyDescent="0.25">
      <c r="A44" s="117"/>
      <c r="B44" s="117"/>
      <c r="C44" s="117"/>
      <c r="D44" s="117"/>
      <c r="E44" s="117"/>
      <c r="F44" s="117"/>
      <c r="G44" s="117"/>
      <c r="H44" s="117"/>
      <c r="I44" s="117"/>
      <c r="J44" s="117"/>
      <c r="K44" s="117"/>
      <c r="L44" s="117"/>
      <c r="M44" s="117"/>
      <c r="N44" s="117"/>
      <c r="O44" s="117"/>
      <c r="P44" s="117"/>
      <c r="Q44" s="117"/>
      <c r="R44" s="117"/>
    </row>
    <row r="45" spans="1:18" s="14" customFormat="1" x14ac:dyDescent="0.25">
      <c r="A45" s="117"/>
      <c r="B45" s="117"/>
      <c r="C45" s="117"/>
      <c r="D45" s="117"/>
      <c r="E45" s="117"/>
      <c r="F45" s="117"/>
      <c r="G45" s="117"/>
      <c r="H45" s="117"/>
      <c r="I45" s="117"/>
      <c r="J45" s="117"/>
      <c r="K45" s="117"/>
      <c r="L45" s="117"/>
      <c r="M45" s="117"/>
      <c r="N45" s="117"/>
      <c r="O45" s="117"/>
      <c r="P45" s="117"/>
      <c r="Q45" s="117"/>
      <c r="R45" s="117"/>
    </row>
    <row r="46" spans="1:18" s="14" customFormat="1" x14ac:dyDescent="0.25">
      <c r="A46" s="117"/>
      <c r="B46" s="117"/>
      <c r="C46" s="117"/>
      <c r="D46" s="117"/>
      <c r="E46" s="117"/>
      <c r="F46" s="117"/>
      <c r="G46" s="117"/>
      <c r="H46" s="117"/>
      <c r="I46" s="117"/>
      <c r="J46" s="117"/>
      <c r="K46" s="117"/>
      <c r="L46" s="117"/>
      <c r="M46" s="117"/>
      <c r="N46" s="117"/>
      <c r="O46" s="117"/>
      <c r="P46" s="117"/>
      <c r="Q46" s="117"/>
      <c r="R46" s="117"/>
    </row>
    <row r="47" spans="1:18" s="14" customFormat="1" x14ac:dyDescent="0.25">
      <c r="A47" s="117"/>
      <c r="B47" s="117"/>
      <c r="C47" s="117"/>
      <c r="D47" s="117"/>
      <c r="E47" s="117"/>
      <c r="F47" s="117"/>
      <c r="G47" s="117"/>
      <c r="H47" s="117"/>
      <c r="I47" s="117"/>
      <c r="J47" s="117"/>
      <c r="K47" s="117"/>
      <c r="L47" s="117"/>
      <c r="M47" s="117"/>
      <c r="N47" s="117"/>
      <c r="O47" s="117"/>
      <c r="P47" s="117"/>
      <c r="Q47" s="117"/>
      <c r="R47" s="117"/>
    </row>
    <row r="48" spans="1:18" s="14" customFormat="1" x14ac:dyDescent="0.25">
      <c r="A48" s="117"/>
      <c r="B48" s="117"/>
      <c r="C48" s="117"/>
      <c r="D48" s="117"/>
      <c r="E48" s="117"/>
      <c r="F48" s="117"/>
      <c r="G48" s="117"/>
      <c r="H48" s="117"/>
      <c r="I48" s="117"/>
      <c r="J48" s="117"/>
      <c r="K48" s="117"/>
      <c r="L48" s="117"/>
      <c r="M48" s="117"/>
      <c r="N48" s="117"/>
      <c r="O48" s="117"/>
      <c r="P48" s="117"/>
      <c r="Q48" s="117"/>
      <c r="R48" s="117"/>
    </row>
    <row r="49" spans="1:18" s="14" customFormat="1" x14ac:dyDescent="0.25">
      <c r="A49" s="117"/>
      <c r="B49" s="117"/>
      <c r="C49" s="117"/>
      <c r="D49" s="117"/>
      <c r="E49" s="117"/>
      <c r="F49" s="117"/>
      <c r="G49" s="117"/>
      <c r="H49" s="117"/>
      <c r="I49" s="117"/>
      <c r="J49" s="117"/>
      <c r="K49" s="117"/>
      <c r="L49" s="117"/>
      <c r="M49" s="117"/>
      <c r="N49" s="117"/>
      <c r="O49" s="117"/>
      <c r="P49" s="117"/>
      <c r="Q49" s="117"/>
      <c r="R49" s="117"/>
    </row>
    <row r="50" spans="1:18" s="14" customFormat="1" x14ac:dyDescent="0.25">
      <c r="A50" s="117"/>
      <c r="B50" s="117"/>
      <c r="C50" s="117"/>
      <c r="D50" s="117"/>
      <c r="E50" s="117"/>
      <c r="F50" s="117"/>
      <c r="G50" s="117"/>
      <c r="H50" s="117"/>
      <c r="I50" s="117"/>
      <c r="J50" s="117"/>
      <c r="K50" s="117"/>
      <c r="L50" s="117"/>
      <c r="M50" s="117"/>
      <c r="N50" s="117"/>
      <c r="O50" s="117"/>
      <c r="P50" s="117"/>
      <c r="Q50" s="117"/>
      <c r="R50" s="117"/>
    </row>
    <row r="51" spans="1:18" x14ac:dyDescent="0.25">
      <c r="A51" s="117"/>
      <c r="B51" s="117"/>
      <c r="C51" s="117"/>
      <c r="D51" s="117"/>
      <c r="E51" s="117"/>
      <c r="F51" s="117"/>
      <c r="G51" s="117"/>
      <c r="H51" s="117"/>
      <c r="I51" s="117"/>
      <c r="J51" s="117"/>
      <c r="K51" s="117"/>
      <c r="L51" s="117"/>
      <c r="M51" s="117"/>
      <c r="N51" s="117"/>
      <c r="O51" s="117"/>
      <c r="P51" s="117"/>
      <c r="Q51" s="117"/>
      <c r="R51" s="117"/>
    </row>
    <row r="52" spans="1:18" x14ac:dyDescent="0.25">
      <c r="A52" s="117"/>
      <c r="B52" s="117"/>
      <c r="C52" s="117"/>
      <c r="D52" s="117"/>
      <c r="E52" s="117"/>
      <c r="F52" s="117"/>
      <c r="G52" s="117"/>
      <c r="H52" s="117"/>
      <c r="I52" s="117"/>
      <c r="J52" s="117"/>
      <c r="K52" s="117"/>
      <c r="L52" s="117"/>
      <c r="M52" s="117"/>
      <c r="N52" s="117"/>
      <c r="O52" s="117"/>
      <c r="P52" s="117"/>
      <c r="Q52" s="117"/>
      <c r="R52" s="117"/>
    </row>
    <row r="53" spans="1:18" x14ac:dyDescent="0.25">
      <c r="A53" s="117"/>
      <c r="B53" s="117"/>
      <c r="C53" s="117"/>
      <c r="D53" s="117"/>
      <c r="E53" s="117"/>
      <c r="F53" s="117"/>
      <c r="G53" s="117"/>
      <c r="H53" s="117"/>
      <c r="I53" s="117"/>
      <c r="J53" s="117"/>
      <c r="K53" s="117"/>
      <c r="L53" s="117"/>
      <c r="M53" s="117"/>
      <c r="N53" s="117"/>
      <c r="O53" s="117"/>
      <c r="P53" s="117"/>
      <c r="Q53" s="117"/>
      <c r="R53" s="117"/>
    </row>
    <row r="54" spans="1:18" x14ac:dyDescent="0.25">
      <c r="A54" s="117"/>
      <c r="B54" s="117"/>
      <c r="C54" s="117"/>
      <c r="D54" s="117"/>
      <c r="E54" s="117"/>
      <c r="F54" s="117"/>
      <c r="G54" s="117"/>
      <c r="H54" s="117"/>
      <c r="I54" s="117"/>
      <c r="J54" s="117"/>
      <c r="K54" s="117"/>
      <c r="L54" s="117"/>
      <c r="M54" s="117"/>
      <c r="N54" s="117"/>
      <c r="O54" s="117"/>
      <c r="P54" s="117"/>
      <c r="Q54" s="117"/>
      <c r="R54" s="117"/>
    </row>
  </sheetData>
  <sheetProtection algorithmName="SHA-512" hashValue="KU958SCTLmr6vwCliE/ewk1ZebKT2YTGFTgNlp1TF6Eq3yvvvrSKxeS3G5uxobKDQV0ulDdDcNRTt2bO5IcPPA==" saltValue="k/sZYXnXRIkeFmhzpc4Rj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E1_RiF!B38</f>
        <v>Moduł E1/6</v>
      </c>
      <c r="B3" s="418"/>
      <c r="C3" s="418"/>
      <c r="D3" s="422" t="str">
        <f>E1_RiF!C38</f>
        <v>Ekonomia Stosowana</v>
      </c>
      <c r="E3" s="423"/>
      <c r="F3" s="423"/>
      <c r="G3" s="423"/>
      <c r="H3" s="423"/>
      <c r="I3" s="424"/>
      <c r="J3" s="3"/>
      <c r="K3" s="3"/>
      <c r="L3" s="4"/>
      <c r="M3" s="4"/>
      <c r="N3" s="4"/>
      <c r="O3" s="4"/>
      <c r="P3" s="4"/>
      <c r="Q3" s="4"/>
      <c r="R3" s="4"/>
    </row>
    <row r="4" spans="1:19" ht="18.75" thickBot="1" x14ac:dyDescent="0.3">
      <c r="A4" s="317" t="s">
        <v>110</v>
      </c>
      <c r="B4" s="317"/>
      <c r="C4" s="317"/>
      <c r="D4" s="419" t="str">
        <f>E1_RiF!B39</f>
        <v>Kurs 6.1.</v>
      </c>
      <c r="E4" s="420"/>
      <c r="F4" s="420"/>
      <c r="G4" s="420"/>
      <c r="H4" s="420"/>
      <c r="I4" s="421"/>
      <c r="J4" s="3"/>
      <c r="K4" s="3"/>
      <c r="L4" s="4"/>
      <c r="M4" s="4"/>
      <c r="N4" s="4"/>
      <c r="O4" s="4"/>
      <c r="P4" s="4"/>
      <c r="Q4" s="4"/>
      <c r="R4" s="4"/>
    </row>
    <row r="5" spans="1:19" ht="23.25" thickBot="1" x14ac:dyDescent="0.3">
      <c r="A5" s="318" t="s">
        <v>111</v>
      </c>
      <c r="B5" s="318"/>
      <c r="C5" s="318"/>
      <c r="D5" s="319" t="str">
        <f>E1_RiF!C39</f>
        <v>Makroekonomia</v>
      </c>
      <c r="E5" s="319"/>
      <c r="F5" s="319"/>
      <c r="G5" s="319"/>
      <c r="H5" s="319"/>
      <c r="I5" s="319"/>
      <c r="J5" s="319"/>
      <c r="K5" s="319"/>
      <c r="L5" s="320" t="s">
        <v>94</v>
      </c>
      <c r="M5" s="320"/>
      <c r="N5" s="49">
        <f>E1_RiF!D39</f>
        <v>7</v>
      </c>
      <c r="O5" s="320" t="s">
        <v>95</v>
      </c>
      <c r="P5" s="320"/>
      <c r="Q5" s="321" t="str">
        <f>E1_RiF!F38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(6)'!G6</f>
        <v>II</v>
      </c>
      <c r="H7" s="55" t="s">
        <v>99</v>
      </c>
      <c r="I7" s="45">
        <f>'M (6)'!I6</f>
        <v>3</v>
      </c>
      <c r="J7" s="247" t="s">
        <v>384</v>
      </c>
      <c r="K7" s="248"/>
      <c r="L7" s="426" t="s">
        <v>100</v>
      </c>
      <c r="M7" s="427"/>
      <c r="N7" s="9" t="s">
        <v>101</v>
      </c>
      <c r="O7" s="342" t="s">
        <v>102</v>
      </c>
      <c r="P7" s="342"/>
      <c r="Q7" s="343" t="s">
        <v>103</v>
      </c>
      <c r="R7" s="343"/>
      <c r="S7" s="50">
        <f>E1_RiF!G39</f>
        <v>38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616</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304</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617</v>
      </c>
      <c r="C19" s="332"/>
      <c r="D19" s="332"/>
      <c r="E19" s="332"/>
      <c r="F19" s="332"/>
      <c r="G19" s="332"/>
      <c r="H19" s="332"/>
      <c r="I19" s="332"/>
      <c r="J19" s="332"/>
      <c r="K19" s="332"/>
      <c r="L19" s="332"/>
      <c r="M19" s="333"/>
      <c r="N19" s="382" t="s">
        <v>297</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618</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619</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620</v>
      </c>
      <c r="C39" s="332"/>
      <c r="D39" s="332"/>
      <c r="E39" s="332"/>
      <c r="F39" s="332"/>
      <c r="G39" s="332"/>
      <c r="H39" s="332"/>
      <c r="I39" s="332"/>
      <c r="J39" s="332"/>
      <c r="K39" s="332"/>
      <c r="L39" s="332"/>
      <c r="M39" s="333"/>
      <c r="N39" s="382" t="s">
        <v>311</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314</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621</v>
      </c>
      <c r="C44" s="332"/>
      <c r="D44" s="332"/>
      <c r="E44" s="332"/>
      <c r="F44" s="332"/>
      <c r="G44" s="332"/>
      <c r="H44" s="332"/>
      <c r="I44" s="332"/>
      <c r="J44" s="332"/>
      <c r="K44" s="332"/>
      <c r="L44" s="332"/>
      <c r="M44" s="333"/>
      <c r="N44" s="382" t="s">
        <v>314</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317</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622</v>
      </c>
      <c r="C49" s="332"/>
      <c r="D49" s="332"/>
      <c r="E49" s="332"/>
      <c r="F49" s="332"/>
      <c r="G49" s="332"/>
      <c r="H49" s="332"/>
      <c r="I49" s="332"/>
      <c r="J49" s="332"/>
      <c r="K49" s="332"/>
      <c r="L49" s="332"/>
      <c r="M49" s="333"/>
      <c r="N49" s="382" t="s">
        <v>318</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320</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623</v>
      </c>
      <c r="C54" s="335"/>
      <c r="D54" s="335"/>
      <c r="E54" s="335"/>
      <c r="F54" s="335"/>
      <c r="G54" s="335"/>
      <c r="H54" s="335"/>
      <c r="I54" s="335"/>
      <c r="J54" s="335"/>
      <c r="K54" s="335"/>
      <c r="L54" s="335"/>
      <c r="M54" s="336"/>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624</v>
      </c>
      <c r="C59" s="332"/>
      <c r="D59" s="332"/>
      <c r="E59" s="332"/>
      <c r="F59" s="332"/>
      <c r="G59" s="332"/>
      <c r="H59" s="332"/>
      <c r="I59" s="332"/>
      <c r="J59" s="332"/>
      <c r="K59" s="332"/>
      <c r="L59" s="332"/>
      <c r="M59" s="333"/>
      <c r="N59" s="382" t="s">
        <v>327</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625</v>
      </c>
      <c r="C64" s="332"/>
      <c r="D64" s="332"/>
      <c r="E64" s="332"/>
      <c r="F64" s="332"/>
      <c r="G64" s="332"/>
      <c r="H64" s="332"/>
      <c r="I64" s="332"/>
      <c r="J64" s="332"/>
      <c r="K64" s="332"/>
      <c r="L64" s="332"/>
      <c r="M64" s="333"/>
      <c r="N64" s="382" t="s">
        <v>328</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329</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E1_RiF!G39</f>
        <v>38</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38</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v>10</v>
      </c>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161</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4</v>
      </c>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160</v>
      </c>
      <c r="M83" s="429"/>
      <c r="N83" s="429"/>
      <c r="O83" s="429"/>
      <c r="P83" s="429"/>
      <c r="Q83" s="429"/>
      <c r="R83" s="429"/>
      <c r="S83" s="430"/>
    </row>
    <row r="84" spans="1:19" ht="15" customHeight="1" x14ac:dyDescent="0.25">
      <c r="A84" s="323"/>
      <c r="B84" s="455" t="s">
        <v>136</v>
      </c>
      <c r="C84" s="456"/>
      <c r="D84" s="456"/>
      <c r="E84" s="456"/>
      <c r="F84" s="457"/>
      <c r="G84" s="452">
        <f>E1_RiF!H39</f>
        <v>137</v>
      </c>
      <c r="H84" s="453"/>
      <c r="I84" s="454"/>
      <c r="J84" s="409"/>
      <c r="K84" s="444"/>
      <c r="L84" s="428" t="s">
        <v>168</v>
      </c>
      <c r="M84" s="429"/>
      <c r="N84" s="429"/>
      <c r="O84" s="429"/>
      <c r="P84" s="429"/>
      <c r="Q84" s="429"/>
      <c r="R84" s="429"/>
      <c r="S84" s="430"/>
    </row>
    <row r="85" spans="1:19" ht="15" customHeight="1" x14ac:dyDescent="0.25">
      <c r="A85" s="323"/>
      <c r="B85" s="459" t="s">
        <v>206</v>
      </c>
      <c r="C85" s="460"/>
      <c r="D85" s="460"/>
      <c r="E85" s="460"/>
      <c r="F85" s="461"/>
      <c r="G85" s="434">
        <f>SUM(G84,G71)</f>
        <v>175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E1_RiF!E39</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80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20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527">
        <v>44097</v>
      </c>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37.25" customHeight="1" x14ac:dyDescent="0.25">
      <c r="A98" s="414"/>
      <c r="B98" s="372" t="s">
        <v>491</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492</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8.75" customHeight="1" x14ac:dyDescent="0.25">
      <c r="A102" s="414"/>
      <c r="B102" s="525" t="s">
        <v>493</v>
      </c>
      <c r="C102" s="525"/>
      <c r="D102" s="525"/>
      <c r="E102" s="525"/>
      <c r="F102" s="525"/>
      <c r="G102" s="525"/>
      <c r="H102" s="525"/>
      <c r="I102" s="525"/>
      <c r="J102" s="525"/>
      <c r="K102" s="525"/>
      <c r="L102" s="525"/>
      <c r="M102" s="525"/>
      <c r="N102" s="525"/>
      <c r="O102" s="525"/>
      <c r="P102" s="525"/>
      <c r="Q102" s="525"/>
      <c r="R102" s="525"/>
      <c r="S102" s="52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P7jJ7V4d4PGJqaxno3YC1n8B/K7ChGT+QmqM4eP/IW/IXIAvECQExqolgpHtGpKGj1UfxyAr3PC+G1b+5wZ/VQ==" saltValue="OIfe0wfELcvq4p1jSGbeQ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F616D3C2-BD15-4002-8D8F-91AF821BE36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E1_RiF!B38</f>
        <v>Moduł E1/6</v>
      </c>
      <c r="B3" s="418"/>
      <c r="C3" s="418"/>
      <c r="D3" s="422" t="str">
        <f>E1_RiF!C38</f>
        <v>Ekonomia Stosowana</v>
      </c>
      <c r="E3" s="423"/>
      <c r="F3" s="423"/>
      <c r="G3" s="423"/>
      <c r="H3" s="423"/>
      <c r="I3" s="424"/>
      <c r="J3" s="3"/>
      <c r="K3" s="3"/>
      <c r="L3" s="4"/>
      <c r="M3" s="4"/>
      <c r="N3" s="4"/>
      <c r="O3" s="4"/>
      <c r="P3" s="4"/>
      <c r="Q3" s="4"/>
      <c r="R3" s="4"/>
    </row>
    <row r="4" spans="1:19" ht="18.75" thickBot="1" x14ac:dyDescent="0.3">
      <c r="A4" s="317" t="s">
        <v>110</v>
      </c>
      <c r="B4" s="317"/>
      <c r="C4" s="317"/>
      <c r="D4" s="419" t="str">
        <f>E1_RiF!B40</f>
        <v>Kurs 6.2.</v>
      </c>
      <c r="E4" s="420"/>
      <c r="F4" s="420"/>
      <c r="G4" s="420"/>
      <c r="H4" s="420"/>
      <c r="I4" s="421"/>
      <c r="J4" s="3"/>
      <c r="K4" s="3"/>
      <c r="L4" s="4"/>
      <c r="M4" s="4"/>
      <c r="N4" s="4"/>
      <c r="O4" s="4"/>
      <c r="P4" s="4"/>
      <c r="Q4" s="4"/>
      <c r="R4" s="4"/>
    </row>
    <row r="5" spans="1:19" ht="23.25" thickBot="1" x14ac:dyDescent="0.3">
      <c r="A5" s="318" t="s">
        <v>111</v>
      </c>
      <c r="B5" s="318"/>
      <c r="C5" s="318"/>
      <c r="D5" s="319" t="str">
        <f>E1_RiF!C40</f>
        <v>Mikroekonomia</v>
      </c>
      <c r="E5" s="319"/>
      <c r="F5" s="319"/>
      <c r="G5" s="319"/>
      <c r="H5" s="319"/>
      <c r="I5" s="319"/>
      <c r="J5" s="319"/>
      <c r="K5" s="319"/>
      <c r="L5" s="320" t="s">
        <v>94</v>
      </c>
      <c r="M5" s="320"/>
      <c r="N5" s="49">
        <f>E1_RiF!D40</f>
        <v>7</v>
      </c>
      <c r="O5" s="320" t="s">
        <v>95</v>
      </c>
      <c r="P5" s="320"/>
      <c r="Q5" s="321" t="str">
        <f>E1_RiF!F38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(6)'!G6</f>
        <v>II</v>
      </c>
      <c r="H7" s="55" t="s">
        <v>99</v>
      </c>
      <c r="I7" s="45">
        <f>'M (6)'!I6</f>
        <v>3</v>
      </c>
      <c r="J7" s="247" t="s">
        <v>384</v>
      </c>
      <c r="K7" s="248"/>
      <c r="L7" s="426" t="s">
        <v>100</v>
      </c>
      <c r="M7" s="427"/>
      <c r="N7" s="9" t="s">
        <v>101</v>
      </c>
      <c r="O7" s="342" t="s">
        <v>102</v>
      </c>
      <c r="P7" s="342"/>
      <c r="Q7" s="343" t="s">
        <v>103</v>
      </c>
      <c r="R7" s="343"/>
      <c r="S7" s="50">
        <f>E1_RiF!G40</f>
        <v>38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756</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297</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617</v>
      </c>
      <c r="C19" s="332"/>
      <c r="D19" s="332"/>
      <c r="E19" s="332"/>
      <c r="F19" s="332"/>
      <c r="G19" s="332"/>
      <c r="H19" s="332"/>
      <c r="I19" s="332"/>
      <c r="J19" s="332"/>
      <c r="K19" s="332"/>
      <c r="L19" s="332"/>
      <c r="M19" s="333"/>
      <c r="N19" s="382" t="s">
        <v>297</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626</v>
      </c>
      <c r="C24" s="332"/>
      <c r="D24" s="332"/>
      <c r="E24" s="332"/>
      <c r="F24" s="332"/>
      <c r="G24" s="332"/>
      <c r="H24" s="332"/>
      <c r="I24" s="332"/>
      <c r="J24" s="332"/>
      <c r="K24" s="332"/>
      <c r="L24" s="332"/>
      <c r="M24" s="333"/>
      <c r="N24" s="382" t="s">
        <v>297</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298</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757</v>
      </c>
      <c r="C29" s="332"/>
      <c r="D29" s="332"/>
      <c r="E29" s="332"/>
      <c r="F29" s="332"/>
      <c r="G29" s="332"/>
      <c r="H29" s="332"/>
      <c r="I29" s="332"/>
      <c r="J29" s="332"/>
      <c r="K29" s="332"/>
      <c r="L29" s="332"/>
      <c r="M29" s="333"/>
      <c r="N29" s="382" t="s">
        <v>301</v>
      </c>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627</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310</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628</v>
      </c>
      <c r="C39" s="332"/>
      <c r="D39" s="332"/>
      <c r="E39" s="332"/>
      <c r="F39" s="332"/>
      <c r="G39" s="332"/>
      <c r="H39" s="332"/>
      <c r="I39" s="332"/>
      <c r="J39" s="332"/>
      <c r="K39" s="332"/>
      <c r="L39" s="332"/>
      <c r="M39" s="333"/>
      <c r="N39" s="382" t="s">
        <v>311</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629</v>
      </c>
      <c r="C44" s="332"/>
      <c r="D44" s="332"/>
      <c r="E44" s="332"/>
      <c r="F44" s="332"/>
      <c r="G44" s="332"/>
      <c r="H44" s="332"/>
      <c r="I44" s="332"/>
      <c r="J44" s="332"/>
      <c r="K44" s="332"/>
      <c r="L44" s="332"/>
      <c r="M44" s="333"/>
      <c r="N44" s="382" t="s">
        <v>314</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317</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630</v>
      </c>
      <c r="C49" s="332"/>
      <c r="D49" s="332"/>
      <c r="E49" s="332"/>
      <c r="F49" s="332"/>
      <c r="G49" s="332"/>
      <c r="H49" s="332"/>
      <c r="I49" s="332"/>
      <c r="J49" s="332"/>
      <c r="K49" s="332"/>
      <c r="L49" s="332"/>
      <c r="M49" s="333"/>
      <c r="N49" s="382" t="s">
        <v>312</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318</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t="s">
        <v>320</v>
      </c>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631</v>
      </c>
      <c r="C54" s="335"/>
      <c r="D54" s="335"/>
      <c r="E54" s="335"/>
      <c r="F54" s="335"/>
      <c r="G54" s="335"/>
      <c r="H54" s="335"/>
      <c r="I54" s="335"/>
      <c r="J54" s="335"/>
      <c r="K54" s="335"/>
      <c r="L54" s="335"/>
      <c r="M54" s="336"/>
      <c r="N54" s="344" t="s">
        <v>330</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623</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324</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632</v>
      </c>
      <c r="C64" s="332"/>
      <c r="D64" s="332"/>
      <c r="E64" s="332"/>
      <c r="F64" s="332"/>
      <c r="G64" s="332"/>
      <c r="H64" s="332"/>
      <c r="I64" s="332"/>
      <c r="J64" s="332"/>
      <c r="K64" s="332"/>
      <c r="L64" s="332"/>
      <c r="M64" s="333"/>
      <c r="N64" s="382" t="s">
        <v>327</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328</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329</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E1_RiF!G40</f>
        <v>38</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38</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v>10</v>
      </c>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161</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4</v>
      </c>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160</v>
      </c>
      <c r="M83" s="429"/>
      <c r="N83" s="429"/>
      <c r="O83" s="429"/>
      <c r="P83" s="429"/>
      <c r="Q83" s="429"/>
      <c r="R83" s="429"/>
      <c r="S83" s="430"/>
    </row>
    <row r="84" spans="1:19" ht="15" customHeight="1" x14ac:dyDescent="0.25">
      <c r="A84" s="323"/>
      <c r="B84" s="455" t="s">
        <v>136</v>
      </c>
      <c r="C84" s="456"/>
      <c r="D84" s="456"/>
      <c r="E84" s="456"/>
      <c r="F84" s="457"/>
      <c r="G84" s="452">
        <f>E1_RiF!H40</f>
        <v>137</v>
      </c>
      <c r="H84" s="453"/>
      <c r="I84" s="454"/>
      <c r="J84" s="409"/>
      <c r="K84" s="444"/>
      <c r="L84" s="428" t="s">
        <v>168</v>
      </c>
      <c r="M84" s="429"/>
      <c r="N84" s="429"/>
      <c r="O84" s="429"/>
      <c r="P84" s="429"/>
      <c r="Q84" s="429"/>
      <c r="R84" s="429"/>
      <c r="S84" s="430"/>
    </row>
    <row r="85" spans="1:19" ht="15" customHeight="1" x14ac:dyDescent="0.25">
      <c r="A85" s="323"/>
      <c r="B85" s="459" t="s">
        <v>206</v>
      </c>
      <c r="C85" s="460"/>
      <c r="D85" s="460"/>
      <c r="E85" s="460"/>
      <c r="F85" s="461"/>
      <c r="G85" s="434">
        <f>SUM(G84,G71)</f>
        <v>175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E1_RiF!E40</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80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20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22.25" customHeight="1" x14ac:dyDescent="0.25">
      <c r="A98" s="414"/>
      <c r="B98" s="372" t="s">
        <v>494</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495</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7.75" customHeight="1" x14ac:dyDescent="0.25">
      <c r="A102" s="414"/>
      <c r="B102" s="372" t="s">
        <v>496</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viZAmwnlWegVJLV0D0j7w/V0KsRjEQPcYODi6kpU/kAgBCVei67yrVoiU8dDYAgkoina1c2G5VPJtJtdKHGe+Q==" saltValue="KSBoFtPMh0RH32ng6aAl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8DEB8965-09D4-4B57-9D2F-264B0FEB291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E1_RiF!B38</f>
        <v>Moduł E1/6</v>
      </c>
      <c r="B3" s="418"/>
      <c r="C3" s="418"/>
      <c r="D3" s="422" t="str">
        <f>E1_RiF!C38</f>
        <v>Ekonomia Stosowana</v>
      </c>
      <c r="E3" s="423"/>
      <c r="F3" s="423"/>
      <c r="G3" s="423"/>
      <c r="H3" s="423"/>
      <c r="I3" s="424"/>
      <c r="J3" s="3"/>
      <c r="K3" s="3"/>
      <c r="L3" s="4"/>
      <c r="M3" s="4"/>
      <c r="N3" s="4"/>
      <c r="O3" s="4"/>
      <c r="P3" s="4"/>
      <c r="Q3" s="4"/>
      <c r="R3" s="4"/>
    </row>
    <row r="4" spans="1:19" ht="18.75" thickBot="1" x14ac:dyDescent="0.3">
      <c r="A4" s="317" t="s">
        <v>110</v>
      </c>
      <c r="B4" s="317"/>
      <c r="C4" s="317"/>
      <c r="D4" s="419" t="str">
        <f>E1_RiF!B41</f>
        <v>Kurs 6.3.</v>
      </c>
      <c r="E4" s="420"/>
      <c r="F4" s="420"/>
      <c r="G4" s="420"/>
      <c r="H4" s="420"/>
      <c r="I4" s="421"/>
      <c r="J4" s="3"/>
      <c r="K4" s="3"/>
      <c r="L4" s="4"/>
      <c r="M4" s="4"/>
      <c r="N4" s="4"/>
      <c r="O4" s="4"/>
      <c r="P4" s="4"/>
      <c r="Q4" s="4"/>
      <c r="R4" s="4"/>
    </row>
    <row r="5" spans="1:19" ht="23.25" thickBot="1" x14ac:dyDescent="0.3">
      <c r="A5" s="318" t="s">
        <v>111</v>
      </c>
      <c r="B5" s="318"/>
      <c r="C5" s="318"/>
      <c r="D5" s="319" t="str">
        <f>E1_RiF!C41</f>
        <v>Współczesna polityka ekonomiczna</v>
      </c>
      <c r="E5" s="319"/>
      <c r="F5" s="319"/>
      <c r="G5" s="319"/>
      <c r="H5" s="319"/>
      <c r="I5" s="319"/>
      <c r="J5" s="319"/>
      <c r="K5" s="319"/>
      <c r="L5" s="320" t="s">
        <v>94</v>
      </c>
      <c r="M5" s="320"/>
      <c r="N5" s="49">
        <f>E1_RiF!D41</f>
        <v>4</v>
      </c>
      <c r="O5" s="320" t="s">
        <v>95</v>
      </c>
      <c r="P5" s="320"/>
      <c r="Q5" s="321" t="str">
        <f>E1_RiF!F38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(6)'!G6</f>
        <v>II</v>
      </c>
      <c r="H7" s="55" t="s">
        <v>99</v>
      </c>
      <c r="I7" s="45">
        <f>'M (6)'!I6</f>
        <v>3</v>
      </c>
      <c r="J7" s="247" t="s">
        <v>384</v>
      </c>
      <c r="K7" s="248"/>
      <c r="L7" s="426" t="s">
        <v>100</v>
      </c>
      <c r="M7" s="427"/>
      <c r="N7" s="9" t="s">
        <v>101</v>
      </c>
      <c r="O7" s="342" t="s">
        <v>102</v>
      </c>
      <c r="P7" s="342"/>
      <c r="Q7" s="343" t="s">
        <v>103</v>
      </c>
      <c r="R7" s="343"/>
      <c r="S7" s="50">
        <f>E1_RiF!G41</f>
        <v>18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633</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304</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634</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635</v>
      </c>
      <c r="C24" s="332"/>
      <c r="D24" s="332"/>
      <c r="E24" s="332"/>
      <c r="F24" s="332"/>
      <c r="G24" s="332"/>
      <c r="H24" s="332"/>
      <c r="I24" s="332"/>
      <c r="J24" s="332"/>
      <c r="K24" s="332"/>
      <c r="L24" s="332"/>
      <c r="M24" s="333"/>
      <c r="N24" s="382" t="s">
        <v>300</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636</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314</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637</v>
      </c>
      <c r="C39" s="332"/>
      <c r="D39" s="332"/>
      <c r="E39" s="332"/>
      <c r="F39" s="332"/>
      <c r="G39" s="332"/>
      <c r="H39" s="332"/>
      <c r="I39" s="332"/>
      <c r="J39" s="332"/>
      <c r="K39" s="332"/>
      <c r="L39" s="332"/>
      <c r="M39" s="333"/>
      <c r="N39" s="382" t="s">
        <v>311</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314</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638</v>
      </c>
      <c r="C44" s="332"/>
      <c r="D44" s="332"/>
      <c r="E44" s="332"/>
      <c r="F44" s="332"/>
      <c r="G44" s="332"/>
      <c r="H44" s="332"/>
      <c r="I44" s="332"/>
      <c r="J44" s="332"/>
      <c r="K44" s="332"/>
      <c r="L44" s="332"/>
      <c r="M44" s="333"/>
      <c r="N44" s="382" t="s">
        <v>318</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320</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623</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639</v>
      </c>
      <c r="C59" s="332"/>
      <c r="D59" s="332"/>
      <c r="E59" s="332"/>
      <c r="F59" s="332"/>
      <c r="G59" s="332"/>
      <c r="H59" s="332"/>
      <c r="I59" s="332"/>
      <c r="J59" s="332"/>
      <c r="K59" s="332"/>
      <c r="L59" s="332"/>
      <c r="M59" s="333"/>
      <c r="N59" s="382" t="s">
        <v>327</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625</v>
      </c>
      <c r="C64" s="332"/>
      <c r="D64" s="332"/>
      <c r="E64" s="332"/>
      <c r="F64" s="332"/>
      <c r="G64" s="332"/>
      <c r="H64" s="332"/>
      <c r="I64" s="332"/>
      <c r="J64" s="332"/>
      <c r="K64" s="332"/>
      <c r="L64" s="332"/>
      <c r="M64" s="333"/>
      <c r="N64" s="382" t="s">
        <v>328</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329</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E1_RiF!G41</f>
        <v>18</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18</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4</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161</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4</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2</v>
      </c>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160</v>
      </c>
      <c r="M83" s="429"/>
      <c r="N83" s="429"/>
      <c r="O83" s="429"/>
      <c r="P83" s="429"/>
      <c r="Q83" s="429"/>
      <c r="R83" s="429"/>
      <c r="S83" s="430"/>
    </row>
    <row r="84" spans="1:19" ht="15" customHeight="1" x14ac:dyDescent="0.25">
      <c r="A84" s="323"/>
      <c r="B84" s="455" t="s">
        <v>136</v>
      </c>
      <c r="C84" s="456"/>
      <c r="D84" s="456"/>
      <c r="E84" s="456"/>
      <c r="F84" s="457"/>
      <c r="G84" s="452">
        <f>E1_RiF!H41</f>
        <v>82</v>
      </c>
      <c r="H84" s="453"/>
      <c r="I84" s="454"/>
      <c r="J84" s="409"/>
      <c r="K84" s="444"/>
      <c r="L84" s="428" t="s">
        <v>166</v>
      </c>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E1_RiF!E41</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152</v>
      </c>
      <c r="C90" s="377"/>
      <c r="D90" s="377"/>
      <c r="E90" s="378"/>
      <c r="F90" s="379">
        <v>80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20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98.25" customHeight="1" x14ac:dyDescent="0.25">
      <c r="A98" s="414"/>
      <c r="B98" s="372" t="s">
        <v>497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498</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6.25" customHeight="1" x14ac:dyDescent="0.25">
      <c r="A102" s="414"/>
      <c r="B102" s="372" t="s">
        <v>499</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0snqYtTXzljUjLFHsF/D1++fZx5ZUbeBxYG9PKDGPUaldTvsHUZbLQXbG/HMi4if71P0J5rGlRp5Atm0mlEfhg==" saltValue="haIR1laRGXwmMnMuH84TL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619A642F-08DA-4194-8D66-7EAB6AB7DDE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E1_RiF!B42</f>
        <v>Moduł E1/7</v>
      </c>
      <c r="D3" s="236"/>
      <c r="E3" s="236"/>
      <c r="F3" s="237"/>
      <c r="G3" s="3"/>
      <c r="H3" s="3"/>
      <c r="I3" s="3"/>
      <c r="J3" s="3"/>
      <c r="K3" s="3"/>
      <c r="L3" s="4"/>
      <c r="M3" s="4"/>
      <c r="N3" s="4"/>
      <c r="O3" s="4"/>
      <c r="P3" s="4"/>
      <c r="Q3" s="4"/>
    </row>
    <row r="4" spans="1:19" s="5" customFormat="1" ht="39.75" customHeight="1" thickBot="1" x14ac:dyDescent="0.3">
      <c r="A4" s="234" t="s">
        <v>93</v>
      </c>
      <c r="B4" s="234"/>
      <c r="C4" s="224" t="str">
        <f>E1_RiF!C42</f>
        <v>Zarządzanie marketingowe</v>
      </c>
      <c r="D4" s="225"/>
      <c r="E4" s="225"/>
      <c r="F4" s="225"/>
      <c r="G4" s="225"/>
      <c r="H4" s="225"/>
      <c r="I4" s="225"/>
      <c r="J4" s="226"/>
      <c r="K4" s="229" t="s">
        <v>94</v>
      </c>
      <c r="L4" s="229"/>
      <c r="M4" s="56">
        <f>E1_RiF!D42</f>
        <v>10</v>
      </c>
      <c r="N4" s="227" t="s">
        <v>95</v>
      </c>
      <c r="O4" s="228"/>
      <c r="P4" s="221" t="str">
        <f>E1_RiF!F42</f>
        <v>dr J. Osuch</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346</v>
      </c>
      <c r="H6" s="54" t="s">
        <v>99</v>
      </c>
      <c r="I6" s="8">
        <v>3</v>
      </c>
      <c r="J6" s="9" t="s">
        <v>291</v>
      </c>
      <c r="K6" s="245" t="s">
        <v>100</v>
      </c>
      <c r="L6" s="245"/>
      <c r="M6" s="246" t="s">
        <v>101</v>
      </c>
      <c r="N6" s="246"/>
      <c r="O6" s="57" t="s">
        <v>102</v>
      </c>
      <c r="P6" s="247" t="s">
        <v>103</v>
      </c>
      <c r="Q6" s="248"/>
      <c r="R6" s="56">
        <f>E1_RiF!G42</f>
        <v>44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393</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394</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500</v>
      </c>
      <c r="G21" s="275"/>
      <c r="H21" s="275"/>
      <c r="I21" s="275"/>
      <c r="J21" s="275"/>
      <c r="K21" s="277"/>
      <c r="L21" s="475" t="s">
        <v>501</v>
      </c>
      <c r="M21" s="275"/>
      <c r="N21" s="275"/>
      <c r="O21" s="275"/>
      <c r="P21" s="275"/>
      <c r="Q21" s="275"/>
      <c r="R21" s="276"/>
    </row>
    <row r="22" spans="1:19" ht="127.5" customHeight="1" thickBot="1" x14ac:dyDescent="0.3">
      <c r="A22" s="261" t="s">
        <v>536</v>
      </c>
      <c r="B22" s="262"/>
      <c r="C22" s="262"/>
      <c r="D22" s="262"/>
      <c r="E22" s="262"/>
      <c r="F22" s="262" t="s">
        <v>537</v>
      </c>
      <c r="G22" s="262"/>
      <c r="H22" s="262"/>
      <c r="I22" s="262"/>
      <c r="J22" s="262"/>
      <c r="K22" s="262"/>
      <c r="L22" s="262" t="s">
        <v>538</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E1_RiF!B42</f>
        <v>Moduł E1/7</v>
      </c>
      <c r="C26" s="282"/>
      <c r="D26" s="38" t="str">
        <f>E1_RiF!B43</f>
        <v>Kurs 7.1.</v>
      </c>
      <c r="E26" s="116" t="str">
        <f>E1_RiF!B42</f>
        <v>Moduł E1/7</v>
      </c>
      <c r="F26" s="289" t="str">
        <f>E1_RiF!B44</f>
        <v>Kurs 7.2.</v>
      </c>
      <c r="G26" s="290"/>
      <c r="H26" s="297"/>
      <c r="I26" s="298"/>
      <c r="J26" s="39"/>
      <c r="K26" s="305"/>
      <c r="L26" s="306"/>
      <c r="M26" s="305"/>
      <c r="N26" s="306"/>
      <c r="O26" s="307"/>
      <c r="P26" s="308"/>
      <c r="Q26" s="307"/>
      <c r="R26" s="309"/>
    </row>
    <row r="27" spans="1:19" s="14" customFormat="1" ht="59.25" customHeight="1" x14ac:dyDescent="0.25">
      <c r="A27" s="140" t="s">
        <v>111</v>
      </c>
      <c r="B27" s="476" t="str">
        <f>E1_RiF!C43</f>
        <v>Marketing</v>
      </c>
      <c r="C27" s="477"/>
      <c r="D27" s="478"/>
      <c r="E27" s="479" t="str">
        <f>E1_RiF!C44</f>
        <v>Badania rynkowe i marketingowe - warsztat</v>
      </c>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E1_RiF!D43</f>
        <v>5</v>
      </c>
      <c r="C28" s="284"/>
      <c r="D28" s="285"/>
      <c r="E28" s="294">
        <f>E1_RiF!D44</f>
        <v>5</v>
      </c>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x14ac:dyDescent="0.25">
      <c r="A35" s="117"/>
      <c r="B35" s="117"/>
      <c r="C35" s="117"/>
      <c r="D35" s="117"/>
      <c r="E35" s="117"/>
      <c r="F35" s="117"/>
      <c r="G35" s="117"/>
      <c r="H35" s="117"/>
      <c r="I35" s="117"/>
      <c r="J35" s="117"/>
      <c r="K35" s="117"/>
      <c r="L35" s="117"/>
      <c r="M35" s="117"/>
      <c r="N35" s="117"/>
      <c r="O35" s="117"/>
      <c r="P35" s="117"/>
      <c r="Q35" s="117"/>
      <c r="R35" s="117"/>
    </row>
    <row r="36" spans="1:18" x14ac:dyDescent="0.25">
      <c r="A36" s="117"/>
      <c r="B36" s="117"/>
      <c r="C36" s="117"/>
      <c r="D36" s="117"/>
      <c r="E36" s="117"/>
      <c r="F36" s="117"/>
      <c r="G36" s="117"/>
      <c r="H36" s="117"/>
      <c r="I36" s="117"/>
      <c r="J36" s="117"/>
      <c r="K36" s="117"/>
      <c r="L36" s="117"/>
      <c r="M36" s="117"/>
      <c r="N36" s="117"/>
      <c r="O36" s="117"/>
      <c r="P36" s="117"/>
      <c r="Q36" s="117"/>
      <c r="R36" s="117"/>
    </row>
    <row r="37" spans="1:18" x14ac:dyDescent="0.25">
      <c r="A37" s="117"/>
      <c r="B37" s="117"/>
      <c r="C37" s="117"/>
      <c r="D37" s="117"/>
      <c r="E37" s="117"/>
      <c r="F37" s="117"/>
      <c r="G37" s="117"/>
      <c r="H37" s="117"/>
      <c r="I37" s="117"/>
      <c r="J37" s="117"/>
      <c r="K37" s="117"/>
      <c r="L37" s="117"/>
      <c r="M37" s="117"/>
      <c r="N37" s="117"/>
      <c r="O37" s="117"/>
      <c r="P37" s="117"/>
      <c r="Q37" s="117"/>
      <c r="R37" s="117"/>
    </row>
    <row r="38" spans="1:18" x14ac:dyDescent="0.25">
      <c r="A38" s="117"/>
      <c r="B38" s="117"/>
      <c r="C38" s="117"/>
      <c r="D38" s="117"/>
      <c r="E38" s="117"/>
      <c r="F38" s="117"/>
      <c r="G38" s="117"/>
      <c r="H38" s="117"/>
      <c r="I38" s="117"/>
      <c r="J38" s="117"/>
      <c r="K38" s="117"/>
      <c r="L38" s="117"/>
      <c r="M38" s="117"/>
      <c r="N38" s="117"/>
      <c r="O38" s="117"/>
      <c r="P38" s="117"/>
      <c r="Q38" s="117"/>
      <c r="R38" s="117"/>
    </row>
  </sheetData>
  <sheetProtection algorithmName="SHA-512" hashValue="MDI1/9YI9TDE7REa0oG5KFTLyyd7uRwswCd325CMVL83ghspYOSIK4j449knndB42q51KwdMcw9dRYPmFZG/sA==" saltValue="W+wHNuni/nxpaIWTvLc7N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E1_RiF!B10</f>
        <v>Moduł E1/1</v>
      </c>
      <c r="B3" s="418"/>
      <c r="C3" s="418"/>
      <c r="D3" s="422" t="str">
        <f>E1_RiF!C10</f>
        <v>Biznes w działaniu</v>
      </c>
      <c r="E3" s="423"/>
      <c r="F3" s="423"/>
      <c r="G3" s="423"/>
      <c r="H3" s="423"/>
      <c r="I3" s="424"/>
      <c r="J3" s="3"/>
      <c r="K3" s="3"/>
      <c r="L3" s="4"/>
      <c r="M3" s="4"/>
      <c r="N3" s="4"/>
      <c r="O3" s="4"/>
      <c r="P3" s="4"/>
      <c r="Q3" s="4"/>
      <c r="R3" s="4"/>
    </row>
    <row r="4" spans="1:19" ht="18.75" thickBot="1" x14ac:dyDescent="0.3">
      <c r="A4" s="317" t="s">
        <v>110</v>
      </c>
      <c r="B4" s="317"/>
      <c r="C4" s="317"/>
      <c r="D4" s="419" t="str">
        <f>E1_RiF!B11</f>
        <v>Kurs 1.1.</v>
      </c>
      <c r="E4" s="420"/>
      <c r="F4" s="420"/>
      <c r="G4" s="420"/>
      <c r="H4" s="420"/>
      <c r="I4" s="421"/>
      <c r="J4" s="3"/>
      <c r="K4" s="3"/>
      <c r="L4" s="4"/>
      <c r="M4" s="4"/>
      <c r="N4" s="4"/>
      <c r="O4" s="4"/>
      <c r="P4" s="4"/>
      <c r="Q4" s="4"/>
      <c r="R4" s="4"/>
    </row>
    <row r="5" spans="1:19" ht="23.25" thickBot="1" x14ac:dyDescent="0.3">
      <c r="A5" s="318" t="s">
        <v>111</v>
      </c>
      <c r="B5" s="318"/>
      <c r="C5" s="318"/>
      <c r="D5" s="319" t="str">
        <f>E1_RiF!C11</f>
        <v>Projekt Przedsiębiorstwo - warsztat</v>
      </c>
      <c r="E5" s="319"/>
      <c r="F5" s="319"/>
      <c r="G5" s="319"/>
      <c r="H5" s="319"/>
      <c r="I5" s="319"/>
      <c r="J5" s="319"/>
      <c r="K5" s="319"/>
      <c r="L5" s="320" t="s">
        <v>94</v>
      </c>
      <c r="M5" s="320"/>
      <c r="N5" s="49">
        <f>E1_RiF!D11</f>
        <v>8</v>
      </c>
      <c r="O5" s="320" t="s">
        <v>95</v>
      </c>
      <c r="P5" s="320"/>
      <c r="Q5" s="321" t="str">
        <f>E1_RiF!F10</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(1)'!G6</f>
        <v>I</v>
      </c>
      <c r="H7" s="55" t="s">
        <v>99</v>
      </c>
      <c r="I7" s="45">
        <f>'M (1)'!I6</f>
        <v>1</v>
      </c>
      <c r="J7" s="247" t="s">
        <v>384</v>
      </c>
      <c r="K7" s="248"/>
      <c r="L7" s="426" t="s">
        <v>100</v>
      </c>
      <c r="M7" s="427"/>
      <c r="N7" s="9" t="s">
        <v>101</v>
      </c>
      <c r="O7" s="342" t="s">
        <v>102</v>
      </c>
      <c r="P7" s="342"/>
      <c r="Q7" s="343" t="s">
        <v>103</v>
      </c>
      <c r="R7" s="343"/>
      <c r="S7" s="50">
        <f>E1_RiF!G11</f>
        <v>24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541</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298</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t="s">
        <v>302</v>
      </c>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542</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304</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543</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298</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t="s">
        <v>302</v>
      </c>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t="s">
        <v>301</v>
      </c>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544</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310</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545</v>
      </c>
      <c r="C39" s="332"/>
      <c r="D39" s="332"/>
      <c r="E39" s="332"/>
      <c r="F39" s="332"/>
      <c r="G39" s="332"/>
      <c r="H39" s="332"/>
      <c r="I39" s="332"/>
      <c r="J39" s="332"/>
      <c r="K39" s="332"/>
      <c r="L39" s="332"/>
      <c r="M39" s="333"/>
      <c r="N39" s="382" t="s">
        <v>312</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314</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315</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t="s">
        <v>318</v>
      </c>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t="s">
        <v>319</v>
      </c>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546</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327</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t="s">
        <v>328</v>
      </c>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t="s">
        <v>329</v>
      </c>
      <c r="O58" s="348"/>
      <c r="P58" s="348"/>
      <c r="Q58" s="348"/>
      <c r="R58" s="348"/>
      <c r="S58" s="349"/>
    </row>
    <row r="59" spans="1:19" ht="15" customHeight="1" x14ac:dyDescent="0.25">
      <c r="A59" s="323"/>
      <c r="B59" s="331" t="s">
        <v>547</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327</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329</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t="s">
        <v>330</v>
      </c>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548</v>
      </c>
      <c r="C64" s="332"/>
      <c r="D64" s="332"/>
      <c r="E64" s="332"/>
      <c r="F64" s="332"/>
      <c r="G64" s="332"/>
      <c r="H64" s="332"/>
      <c r="I64" s="332"/>
      <c r="J64" s="332"/>
      <c r="K64" s="332"/>
      <c r="L64" s="332"/>
      <c r="M64" s="333"/>
      <c r="N64" s="382" t="s">
        <v>325</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326</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330</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E1_RiF!G11</f>
        <v>24</v>
      </c>
      <c r="H71" s="453"/>
      <c r="I71" s="454"/>
      <c r="J71" s="409"/>
      <c r="K71" s="443" t="s">
        <v>203</v>
      </c>
      <c r="L71" s="446" t="s">
        <v>447</v>
      </c>
      <c r="M71" s="447"/>
      <c r="N71" s="447"/>
      <c r="O71" s="447"/>
      <c r="P71" s="447"/>
      <c r="Q71" s="447"/>
      <c r="R71" s="447"/>
      <c r="S71" s="448"/>
    </row>
    <row r="72" spans="1:19" ht="15" customHeight="1" x14ac:dyDescent="0.25">
      <c r="A72" s="323"/>
      <c r="B72" s="440" t="s">
        <v>123</v>
      </c>
      <c r="C72" s="441"/>
      <c r="D72" s="441"/>
      <c r="E72" s="441"/>
      <c r="F72" s="442"/>
      <c r="G72" s="434">
        <f>SUM(G73:I83)</f>
        <v>24</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155</v>
      </c>
      <c r="M73" s="429"/>
      <c r="N73" s="429"/>
      <c r="O73" s="429"/>
      <c r="P73" s="429"/>
      <c r="Q73" s="429"/>
      <c r="R73" s="429"/>
      <c r="S73" s="430"/>
    </row>
    <row r="74" spans="1:19" ht="15" customHeight="1" x14ac:dyDescent="0.25">
      <c r="A74" s="323"/>
      <c r="B74" s="411" t="s">
        <v>125</v>
      </c>
      <c r="C74" s="412"/>
      <c r="D74" s="412"/>
      <c r="E74" s="412"/>
      <c r="F74" s="413"/>
      <c r="G74" s="431">
        <v>8</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178</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t="s">
        <v>181</v>
      </c>
      <c r="M77" s="429"/>
      <c r="N77" s="429"/>
      <c r="O77" s="429"/>
      <c r="P77" s="429"/>
      <c r="Q77" s="429"/>
      <c r="R77" s="429"/>
      <c r="S77" s="430"/>
    </row>
    <row r="78" spans="1:19" ht="15" customHeight="1" x14ac:dyDescent="0.25">
      <c r="A78" s="323"/>
      <c r="B78" s="411" t="s">
        <v>129</v>
      </c>
      <c r="C78" s="412"/>
      <c r="D78" s="412"/>
      <c r="E78" s="412"/>
      <c r="F78" s="413"/>
      <c r="G78" s="431">
        <v>12</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2</v>
      </c>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166</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168</v>
      </c>
      <c r="M83" s="429"/>
      <c r="N83" s="429"/>
      <c r="O83" s="429"/>
      <c r="P83" s="429"/>
      <c r="Q83" s="429"/>
      <c r="R83" s="429"/>
      <c r="S83" s="430"/>
    </row>
    <row r="84" spans="1:19" ht="15" customHeight="1" x14ac:dyDescent="0.25">
      <c r="A84" s="323"/>
      <c r="B84" s="455" t="s">
        <v>136</v>
      </c>
      <c r="C84" s="456"/>
      <c r="D84" s="456"/>
      <c r="E84" s="456"/>
      <c r="F84" s="457"/>
      <c r="G84" s="452">
        <f>E1_RiF!H11</f>
        <v>176</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200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E1_RiF!E11</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446</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165</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20" customHeight="1" x14ac:dyDescent="0.25">
      <c r="A98" s="414"/>
      <c r="B98" s="372" t="s">
        <v>439</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440</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8" customHeight="1" x14ac:dyDescent="0.25">
      <c r="A102" s="414"/>
      <c r="B102" s="372" t="s">
        <v>441</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ZJkPS3ph/TjZP4Vu/IHfF2jb8hxa5fQX5eARhQggYmkcfLBxlI/+HqcbgtzpQ8tf3mIyKQXyHAds4LEDYAm87g==" saltValue="Ygj738Vxb7AjgNJsvsJRUQ=="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7451AA97-1680-4FE7-971E-52484C6D084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E1_RiF!B42</f>
        <v>Moduł E1/7</v>
      </c>
      <c r="B3" s="418"/>
      <c r="C3" s="418"/>
      <c r="D3" s="422" t="str">
        <f>E1_RiF!C42</f>
        <v>Zarządzanie marketingowe</v>
      </c>
      <c r="E3" s="423"/>
      <c r="F3" s="423"/>
      <c r="G3" s="423"/>
      <c r="H3" s="423"/>
      <c r="I3" s="424"/>
      <c r="J3" s="3"/>
      <c r="K3" s="3"/>
      <c r="L3" s="4"/>
      <c r="M3" s="4"/>
      <c r="N3" s="4"/>
      <c r="O3" s="4"/>
      <c r="P3" s="4"/>
      <c r="Q3" s="4"/>
      <c r="R3" s="4"/>
    </row>
    <row r="4" spans="1:19" ht="18.75" thickBot="1" x14ac:dyDescent="0.3">
      <c r="A4" s="317" t="s">
        <v>110</v>
      </c>
      <c r="B4" s="317"/>
      <c r="C4" s="317"/>
      <c r="D4" s="419" t="str">
        <f>E1_RiF!B43</f>
        <v>Kurs 7.1.</v>
      </c>
      <c r="E4" s="420"/>
      <c r="F4" s="420"/>
      <c r="G4" s="420"/>
      <c r="H4" s="420"/>
      <c r="I4" s="421"/>
      <c r="J4" s="3"/>
      <c r="K4" s="3"/>
      <c r="L4" s="4"/>
      <c r="M4" s="4"/>
      <c r="N4" s="4"/>
      <c r="O4" s="4"/>
      <c r="P4" s="4"/>
      <c r="Q4" s="4"/>
      <c r="R4" s="4"/>
    </row>
    <row r="5" spans="1:19" ht="23.25" thickBot="1" x14ac:dyDescent="0.3">
      <c r="A5" s="318" t="s">
        <v>111</v>
      </c>
      <c r="B5" s="318"/>
      <c r="C5" s="318"/>
      <c r="D5" s="319" t="str">
        <f>E1_RiF!C43</f>
        <v>Marketing</v>
      </c>
      <c r="E5" s="319"/>
      <c r="F5" s="319"/>
      <c r="G5" s="319"/>
      <c r="H5" s="319"/>
      <c r="I5" s="319"/>
      <c r="J5" s="319"/>
      <c r="K5" s="319"/>
      <c r="L5" s="320" t="s">
        <v>94</v>
      </c>
      <c r="M5" s="320"/>
      <c r="N5" s="49">
        <f>E1_RiF!D43</f>
        <v>5</v>
      </c>
      <c r="O5" s="320" t="s">
        <v>95</v>
      </c>
      <c r="P5" s="320"/>
      <c r="Q5" s="321" t="str">
        <f>E1_RiF!F42</f>
        <v>dr J. Osuch</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(7)'!G6</f>
        <v>II</v>
      </c>
      <c r="H7" s="55" t="s">
        <v>99</v>
      </c>
      <c r="I7" s="45">
        <f>'M (7)'!I6</f>
        <v>3</v>
      </c>
      <c r="J7" s="247" t="s">
        <v>384</v>
      </c>
      <c r="K7" s="248"/>
      <c r="L7" s="426" t="s">
        <v>100</v>
      </c>
      <c r="M7" s="427"/>
      <c r="N7" s="9" t="s">
        <v>101</v>
      </c>
      <c r="O7" s="342" t="s">
        <v>102</v>
      </c>
      <c r="P7" s="342"/>
      <c r="Q7" s="343" t="s">
        <v>103</v>
      </c>
      <c r="R7" s="343"/>
      <c r="S7" s="50">
        <f>E1_RiF!G43</f>
        <v>24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640</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302</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641</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297</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302</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787</v>
      </c>
      <c r="C24" s="332"/>
      <c r="D24" s="332"/>
      <c r="E24" s="332"/>
      <c r="F24" s="332"/>
      <c r="G24" s="332"/>
      <c r="H24" s="332"/>
      <c r="I24" s="332"/>
      <c r="J24" s="332"/>
      <c r="K24" s="332"/>
      <c r="L24" s="332"/>
      <c r="M24" s="333"/>
      <c r="N24" s="382" t="s">
        <v>306</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305</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791</v>
      </c>
      <c r="C29" s="332"/>
      <c r="D29" s="332"/>
      <c r="E29" s="332"/>
      <c r="F29" s="332"/>
      <c r="G29" s="332"/>
      <c r="H29" s="332"/>
      <c r="I29" s="332"/>
      <c r="J29" s="332"/>
      <c r="K29" s="332"/>
      <c r="L29" s="332"/>
      <c r="M29" s="333"/>
      <c r="N29" s="382" t="s">
        <v>296</v>
      </c>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t="s">
        <v>297</v>
      </c>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642</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312</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788</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309</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310</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789</v>
      </c>
      <c r="C44" s="332"/>
      <c r="D44" s="332"/>
      <c r="E44" s="332"/>
      <c r="F44" s="332"/>
      <c r="G44" s="332"/>
      <c r="H44" s="332"/>
      <c r="I44" s="332"/>
      <c r="J44" s="332"/>
      <c r="K44" s="332"/>
      <c r="L44" s="332"/>
      <c r="M44" s="333"/>
      <c r="N44" s="382" t="s">
        <v>311</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314</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t="s">
        <v>321</v>
      </c>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790</v>
      </c>
      <c r="C49" s="332"/>
      <c r="D49" s="332"/>
      <c r="E49" s="332"/>
      <c r="F49" s="332"/>
      <c r="G49" s="332"/>
      <c r="H49" s="332"/>
      <c r="I49" s="332"/>
      <c r="J49" s="332"/>
      <c r="K49" s="332"/>
      <c r="L49" s="332"/>
      <c r="M49" s="333"/>
      <c r="N49" s="382" t="s">
        <v>308</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310</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t="s">
        <v>319</v>
      </c>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t="s">
        <v>318</v>
      </c>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643</v>
      </c>
      <c r="C54" s="335"/>
      <c r="D54" s="335"/>
      <c r="E54" s="335"/>
      <c r="F54" s="335"/>
      <c r="G54" s="335"/>
      <c r="H54" s="335"/>
      <c r="I54" s="335"/>
      <c r="J54" s="335"/>
      <c r="K54" s="335"/>
      <c r="L54" s="335"/>
      <c r="M54" s="336"/>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644</v>
      </c>
      <c r="C59" s="332"/>
      <c r="D59" s="332"/>
      <c r="E59" s="332"/>
      <c r="F59" s="332"/>
      <c r="G59" s="332"/>
      <c r="H59" s="332"/>
      <c r="I59" s="332"/>
      <c r="J59" s="332"/>
      <c r="K59" s="332"/>
      <c r="L59" s="332"/>
      <c r="M59" s="333"/>
      <c r="N59" s="382" t="s">
        <v>322</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324</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328</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645</v>
      </c>
      <c r="C64" s="332"/>
      <c r="D64" s="332"/>
      <c r="E64" s="332"/>
      <c r="F64" s="332"/>
      <c r="G64" s="332"/>
      <c r="H64" s="332"/>
      <c r="I64" s="332"/>
      <c r="J64" s="332"/>
      <c r="K64" s="332"/>
      <c r="L64" s="332"/>
      <c r="M64" s="333"/>
      <c r="N64" s="382" t="s">
        <v>322</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323</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E1_RiF!G43</f>
        <v>24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9</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v>2</v>
      </c>
      <c r="H75" s="432"/>
      <c r="I75" s="433"/>
      <c r="J75" s="409"/>
      <c r="K75" s="444"/>
      <c r="L75" s="428" t="s">
        <v>161</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165</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t="s">
        <v>169</v>
      </c>
      <c r="M77" s="429"/>
      <c r="N77" s="429"/>
      <c r="O77" s="429"/>
      <c r="P77" s="429"/>
      <c r="Q77" s="429"/>
      <c r="R77" s="429"/>
      <c r="S77" s="430"/>
    </row>
    <row r="78" spans="1:19" ht="15" customHeight="1" x14ac:dyDescent="0.25">
      <c r="A78" s="323"/>
      <c r="B78" s="411" t="s">
        <v>129</v>
      </c>
      <c r="C78" s="412"/>
      <c r="D78" s="412"/>
      <c r="E78" s="412"/>
      <c r="F78" s="413"/>
      <c r="G78" s="431">
        <v>5</v>
      </c>
      <c r="H78" s="432"/>
      <c r="I78" s="433"/>
      <c r="J78" s="409"/>
      <c r="K78" s="444"/>
      <c r="L78" s="428" t="s">
        <v>181</v>
      </c>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154</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160</v>
      </c>
      <c r="M83" s="429"/>
      <c r="N83" s="429"/>
      <c r="O83" s="429"/>
      <c r="P83" s="429"/>
      <c r="Q83" s="429"/>
      <c r="R83" s="429"/>
      <c r="S83" s="430"/>
    </row>
    <row r="84" spans="1:19" ht="15" customHeight="1" x14ac:dyDescent="0.25">
      <c r="A84" s="323"/>
      <c r="B84" s="455" t="s">
        <v>136</v>
      </c>
      <c r="C84" s="456"/>
      <c r="D84" s="456"/>
      <c r="E84" s="456"/>
      <c r="F84" s="457"/>
      <c r="G84" s="452">
        <f>E1_RiF!H43</f>
        <v>101</v>
      </c>
      <c r="H84" s="453"/>
      <c r="I84" s="454"/>
      <c r="J84" s="409"/>
      <c r="K84" s="444"/>
      <c r="L84" s="428" t="s">
        <v>174</v>
      </c>
      <c r="M84" s="429"/>
      <c r="N84" s="429"/>
      <c r="O84" s="429"/>
      <c r="P84" s="429"/>
      <c r="Q84" s="429"/>
      <c r="R84" s="429"/>
      <c r="S84" s="430"/>
    </row>
    <row r="85" spans="1:19" ht="15" customHeight="1" x14ac:dyDescent="0.25">
      <c r="A85" s="323"/>
      <c r="B85" s="459" t="s">
        <v>206</v>
      </c>
      <c r="C85" s="460"/>
      <c r="D85" s="460"/>
      <c r="E85" s="460"/>
      <c r="F85" s="461"/>
      <c r="G85" s="434">
        <f>SUM(G84,G71)</f>
        <v>125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E1_RiF!E43</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40</v>
      </c>
      <c r="G90" s="380"/>
      <c r="H90" s="380"/>
      <c r="I90" s="381"/>
      <c r="J90" s="354"/>
      <c r="K90" s="367"/>
      <c r="L90" s="358" t="s">
        <v>293</v>
      </c>
      <c r="M90" s="359"/>
      <c r="N90" s="359"/>
      <c r="O90" s="359"/>
      <c r="P90" s="359"/>
      <c r="Q90" s="359"/>
      <c r="R90" s="359"/>
      <c r="S90" s="360"/>
    </row>
    <row r="91" spans="1:19" ht="15" customHeight="1" x14ac:dyDescent="0.25">
      <c r="A91" s="350"/>
      <c r="B91" s="376" t="s">
        <v>165</v>
      </c>
      <c r="C91" s="377"/>
      <c r="D91" s="377"/>
      <c r="E91" s="378"/>
      <c r="F91" s="379">
        <v>40</v>
      </c>
      <c r="G91" s="380"/>
      <c r="H91" s="380"/>
      <c r="I91" s="381"/>
      <c r="J91" s="354"/>
      <c r="K91" s="367"/>
      <c r="L91" s="358" t="s">
        <v>143</v>
      </c>
      <c r="M91" s="359"/>
      <c r="N91" s="359"/>
      <c r="O91" s="359"/>
      <c r="P91" s="359"/>
      <c r="Q91" s="359"/>
      <c r="R91" s="359"/>
      <c r="S91" s="360"/>
    </row>
    <row r="92" spans="1:19" ht="15" customHeight="1" x14ac:dyDescent="0.25">
      <c r="A92" s="350"/>
      <c r="B92" s="376" t="s">
        <v>159</v>
      </c>
      <c r="C92" s="377"/>
      <c r="D92" s="377"/>
      <c r="E92" s="378"/>
      <c r="F92" s="379">
        <v>20</v>
      </c>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47.75" customHeight="1" x14ac:dyDescent="0.25">
      <c r="A98" s="414"/>
      <c r="B98" s="372" t="s">
        <v>502</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503</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5.5" customHeight="1" x14ac:dyDescent="0.25">
      <c r="A102" s="414"/>
      <c r="B102" s="372" t="s">
        <v>504</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tAoPkSlT+JL6UBF/pZBD5OhDIbUQaRSPhRrmzoPvrdyrCajg83aWfHoNfSy65ZftnpXG19Rf5lzs8gUEL1HdCA==" saltValue="weq/6LhYs8IVn9Vw+HDq2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255397E1-4CEF-4463-B0F4-CB57CCA04DA1}"/>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E1_RiF!B42</f>
        <v>Moduł E1/7</v>
      </c>
      <c r="B3" s="418"/>
      <c r="C3" s="418"/>
      <c r="D3" s="422" t="str">
        <f>E1_RiF!C42</f>
        <v>Zarządzanie marketingowe</v>
      </c>
      <c r="E3" s="423"/>
      <c r="F3" s="423"/>
      <c r="G3" s="423"/>
      <c r="H3" s="423"/>
      <c r="I3" s="424"/>
      <c r="J3" s="3"/>
      <c r="K3" s="3"/>
      <c r="L3" s="4"/>
      <c r="M3" s="4"/>
      <c r="N3" s="4"/>
      <c r="O3" s="4"/>
      <c r="P3" s="4"/>
      <c r="Q3" s="4"/>
      <c r="R3" s="4"/>
    </row>
    <row r="4" spans="1:19" ht="18.75" thickBot="1" x14ac:dyDescent="0.3">
      <c r="A4" s="317" t="s">
        <v>110</v>
      </c>
      <c r="B4" s="317"/>
      <c r="C4" s="317"/>
      <c r="D4" s="419" t="str">
        <f>E1_RiF!B44</f>
        <v>Kurs 7.2.</v>
      </c>
      <c r="E4" s="420"/>
      <c r="F4" s="420"/>
      <c r="G4" s="420"/>
      <c r="H4" s="420"/>
      <c r="I4" s="421"/>
      <c r="J4" s="3"/>
      <c r="K4" s="3"/>
      <c r="L4" s="4"/>
      <c r="M4" s="4"/>
      <c r="N4" s="4"/>
      <c r="O4" s="4"/>
      <c r="P4" s="4"/>
      <c r="Q4" s="4"/>
      <c r="R4" s="4"/>
    </row>
    <row r="5" spans="1:19" ht="23.25" thickBot="1" x14ac:dyDescent="0.3">
      <c r="A5" s="318" t="s">
        <v>111</v>
      </c>
      <c r="B5" s="318"/>
      <c r="C5" s="318"/>
      <c r="D5" s="319" t="str">
        <f>E1_RiF!C44</f>
        <v>Badania rynkowe i marketingowe - warsztat</v>
      </c>
      <c r="E5" s="319"/>
      <c r="F5" s="319"/>
      <c r="G5" s="319"/>
      <c r="H5" s="319"/>
      <c r="I5" s="319"/>
      <c r="J5" s="319"/>
      <c r="K5" s="319"/>
      <c r="L5" s="320" t="s">
        <v>94</v>
      </c>
      <c r="M5" s="320"/>
      <c r="N5" s="49">
        <f>E1_RiF!D44</f>
        <v>5</v>
      </c>
      <c r="O5" s="320" t="s">
        <v>95</v>
      </c>
      <c r="P5" s="320"/>
      <c r="Q5" s="321" t="str">
        <f>E1_RiF!F42</f>
        <v>dr J. Osuch</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(7)'!G6</f>
        <v>II</v>
      </c>
      <c r="H7" s="55" t="s">
        <v>99</v>
      </c>
      <c r="I7" s="45">
        <f>'M (7)'!I6</f>
        <v>3</v>
      </c>
      <c r="J7" s="247" t="s">
        <v>384</v>
      </c>
      <c r="K7" s="248"/>
      <c r="L7" s="426" t="s">
        <v>100</v>
      </c>
      <c r="M7" s="427"/>
      <c r="N7" s="9" t="s">
        <v>101</v>
      </c>
      <c r="O7" s="342" t="s">
        <v>102</v>
      </c>
      <c r="P7" s="342"/>
      <c r="Q7" s="343" t="s">
        <v>103</v>
      </c>
      <c r="R7" s="343"/>
      <c r="S7" s="50">
        <f>E1_RiF!G44</f>
        <v>20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792</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298</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646</v>
      </c>
      <c r="C19" s="332"/>
      <c r="D19" s="332"/>
      <c r="E19" s="332"/>
      <c r="F19" s="332"/>
      <c r="G19" s="332"/>
      <c r="H19" s="332"/>
      <c r="I19" s="332"/>
      <c r="J19" s="332"/>
      <c r="K19" s="332"/>
      <c r="L19" s="332"/>
      <c r="M19" s="333"/>
      <c r="N19" s="382" t="s">
        <v>297</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302</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647</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306</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t="s">
        <v>303</v>
      </c>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648</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649</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315</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157</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650</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315</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t="s">
        <v>316</v>
      </c>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793</v>
      </c>
      <c r="C54" s="386"/>
      <c r="D54" s="386"/>
      <c r="E54" s="386"/>
      <c r="F54" s="386"/>
      <c r="G54" s="386"/>
      <c r="H54" s="386"/>
      <c r="I54" s="386"/>
      <c r="J54" s="386"/>
      <c r="K54" s="386"/>
      <c r="L54" s="386"/>
      <c r="M54" s="387"/>
      <c r="N54" s="344" t="s">
        <v>324</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327</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331</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651</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327</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328</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652</v>
      </c>
      <c r="C64" s="332"/>
      <c r="D64" s="332"/>
      <c r="E64" s="332"/>
      <c r="F64" s="332"/>
      <c r="G64" s="332"/>
      <c r="H64" s="332"/>
      <c r="I64" s="332"/>
      <c r="J64" s="332"/>
      <c r="K64" s="332"/>
      <c r="L64" s="332"/>
      <c r="M64" s="333"/>
      <c r="N64" s="382" t="s">
        <v>322</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323</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328</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E1_RiF!G44</f>
        <v>20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8</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164</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178</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t="s">
        <v>181</v>
      </c>
      <c r="M77" s="429"/>
      <c r="N77" s="429"/>
      <c r="O77" s="429"/>
      <c r="P77" s="429"/>
      <c r="Q77" s="429"/>
      <c r="R77" s="429"/>
      <c r="S77" s="430"/>
    </row>
    <row r="78" spans="1:19" ht="15" customHeight="1" x14ac:dyDescent="0.25">
      <c r="A78" s="323"/>
      <c r="B78" s="411" t="s">
        <v>129</v>
      </c>
      <c r="C78" s="412"/>
      <c r="D78" s="412"/>
      <c r="E78" s="412"/>
      <c r="F78" s="413"/>
      <c r="G78" s="431">
        <v>6</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166</v>
      </c>
      <c r="M83" s="429"/>
      <c r="N83" s="429"/>
      <c r="O83" s="429"/>
      <c r="P83" s="429"/>
      <c r="Q83" s="429"/>
      <c r="R83" s="429"/>
      <c r="S83" s="430"/>
    </row>
    <row r="84" spans="1:19" ht="15" customHeight="1" x14ac:dyDescent="0.25">
      <c r="A84" s="323"/>
      <c r="B84" s="455" t="s">
        <v>136</v>
      </c>
      <c r="C84" s="456"/>
      <c r="D84" s="456"/>
      <c r="E84" s="456"/>
      <c r="F84" s="457"/>
      <c r="G84" s="452">
        <f>E1_RiF!H44</f>
        <v>105</v>
      </c>
      <c r="H84" s="453"/>
      <c r="I84" s="454"/>
      <c r="J84" s="409"/>
      <c r="K84" s="444"/>
      <c r="L84" s="428" t="s">
        <v>177</v>
      </c>
      <c r="M84" s="429"/>
      <c r="N84" s="429"/>
      <c r="O84" s="429"/>
      <c r="P84" s="429"/>
      <c r="Q84" s="429"/>
      <c r="R84" s="429"/>
      <c r="S84" s="430"/>
    </row>
    <row r="85" spans="1:19" ht="15" customHeight="1" x14ac:dyDescent="0.25">
      <c r="A85" s="323"/>
      <c r="B85" s="459" t="s">
        <v>206</v>
      </c>
      <c r="C85" s="460"/>
      <c r="D85" s="460"/>
      <c r="E85" s="460"/>
      <c r="F85" s="461"/>
      <c r="G85" s="434">
        <f>SUM(G84,G71)</f>
        <v>125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E1_RiF!E44</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62.75" customHeight="1" x14ac:dyDescent="0.25">
      <c r="A98" s="414"/>
      <c r="B98" s="372" t="s">
        <v>505</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61.5" customHeight="1" x14ac:dyDescent="0.25">
      <c r="A100" s="414"/>
      <c r="B100" s="372" t="s">
        <v>506</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9.5" customHeight="1" x14ac:dyDescent="0.25">
      <c r="A102" s="414"/>
      <c r="B102" s="372" t="s">
        <v>507</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3HdQxd8OdFKXQvI7md3C9npIphNGfr/E7bnp20T01pqOt72HhWwRPoYxgmWbNHECMeBJxQUMccVdUgjoN973Pw==" saltValue="xK+sjxUdPQh7vPuQ56/KE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1D9DBE46-304E-4802-804C-1D3807BB653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E1_RiF!B46</f>
        <v>Moduł E1/8</v>
      </c>
      <c r="D3" s="236"/>
      <c r="E3" s="236"/>
      <c r="F3" s="237"/>
      <c r="G3" s="3"/>
      <c r="H3" s="3"/>
      <c r="I3" s="3"/>
      <c r="J3" s="3"/>
      <c r="K3" s="3"/>
      <c r="L3" s="4"/>
      <c r="M3" s="4"/>
      <c r="N3" s="4"/>
      <c r="O3" s="4"/>
      <c r="P3" s="4"/>
      <c r="Q3" s="4"/>
    </row>
    <row r="4" spans="1:19" s="5" customFormat="1" ht="39.75" customHeight="1" thickBot="1" x14ac:dyDescent="0.3">
      <c r="A4" s="234" t="s">
        <v>93</v>
      </c>
      <c r="B4" s="234"/>
      <c r="C4" s="224" t="str">
        <f>E1_RiF!C46</f>
        <v>Finanse i rachunkowość</v>
      </c>
      <c r="D4" s="225"/>
      <c r="E4" s="225"/>
      <c r="F4" s="225"/>
      <c r="G4" s="225"/>
      <c r="H4" s="225"/>
      <c r="I4" s="225"/>
      <c r="J4" s="226"/>
      <c r="K4" s="229" t="s">
        <v>94</v>
      </c>
      <c r="L4" s="229"/>
      <c r="M4" s="56">
        <f>E1_RiF!D46</f>
        <v>18</v>
      </c>
      <c r="N4" s="227" t="s">
        <v>95</v>
      </c>
      <c r="O4" s="228"/>
      <c r="P4" s="221" t="str">
        <f>E1_RiF!F46</f>
        <v>dr D. Majewska-Bielecka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346</v>
      </c>
      <c r="H6" s="54" t="s">
        <v>99</v>
      </c>
      <c r="I6" s="8">
        <v>4</v>
      </c>
      <c r="J6" s="9" t="s">
        <v>291</v>
      </c>
      <c r="K6" s="245" t="s">
        <v>100</v>
      </c>
      <c r="L6" s="245"/>
      <c r="M6" s="246" t="s">
        <v>101</v>
      </c>
      <c r="N6" s="246"/>
      <c r="O6" s="57" t="s">
        <v>102</v>
      </c>
      <c r="P6" s="247" t="s">
        <v>103</v>
      </c>
      <c r="Q6" s="248"/>
      <c r="R6" s="56">
        <f>E1_RiF!G46</f>
        <v>90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423</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509</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85.25" customHeight="1" thickBot="1" x14ac:dyDescent="0.3">
      <c r="A22" s="261" t="s">
        <v>508</v>
      </c>
      <c r="B22" s="262"/>
      <c r="C22" s="262"/>
      <c r="D22" s="262"/>
      <c r="E22" s="262"/>
      <c r="F22" s="262" t="s">
        <v>424</v>
      </c>
      <c r="G22" s="262"/>
      <c r="H22" s="262"/>
      <c r="I22" s="262"/>
      <c r="J22" s="262"/>
      <c r="K22" s="262"/>
      <c r="L22" s="262" t="s">
        <v>425</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E1_RiF!B46</f>
        <v>Moduł E1/8</v>
      </c>
      <c r="C26" s="282"/>
      <c r="D26" s="38" t="str">
        <f>E1_RiF!B47</f>
        <v>Kurs 8.1.</v>
      </c>
      <c r="E26" s="116" t="str">
        <f>E1_RiF!B46</f>
        <v>Moduł E1/8</v>
      </c>
      <c r="F26" s="289" t="str">
        <f>E1_RiF!B48</f>
        <v>Kurs 8.2.</v>
      </c>
      <c r="G26" s="290"/>
      <c r="H26" s="297" t="str">
        <f>E1_RiF!B46</f>
        <v>Moduł E1/8</v>
      </c>
      <c r="I26" s="298"/>
      <c r="J26" s="39" t="str">
        <f>E1_RiF!B49</f>
        <v>Kurs 8.3.</v>
      </c>
      <c r="K26" s="305" t="str">
        <f>E1_RiF!B46</f>
        <v>Moduł E1/8</v>
      </c>
      <c r="L26" s="306"/>
      <c r="M26" s="305" t="str">
        <f>E1_RiF!B50</f>
        <v>Kurs 8.4.</v>
      </c>
      <c r="N26" s="306"/>
      <c r="O26" s="307"/>
      <c r="P26" s="308"/>
      <c r="Q26" s="307"/>
      <c r="R26" s="309"/>
    </row>
    <row r="27" spans="1:19" s="14" customFormat="1" ht="59.25" customHeight="1" x14ac:dyDescent="0.25">
      <c r="A27" s="140" t="s">
        <v>111</v>
      </c>
      <c r="B27" s="476" t="str">
        <f>E1_RiF!C47</f>
        <v>Rachunkowość</v>
      </c>
      <c r="C27" s="477"/>
      <c r="D27" s="478"/>
      <c r="E27" s="479" t="str">
        <f>E1_RiF!C48</f>
        <v>Finanse przedsiębiorstw</v>
      </c>
      <c r="F27" s="480"/>
      <c r="G27" s="481"/>
      <c r="H27" s="482" t="str">
        <f>E1_RiF!C49</f>
        <v xml:space="preserve">Analiza finansowa - warsztaty </v>
      </c>
      <c r="I27" s="483"/>
      <c r="J27" s="484"/>
      <c r="K27" s="485" t="str">
        <f>E1_RiF!C50</f>
        <v>Strategie podatkowe</v>
      </c>
      <c r="L27" s="486"/>
      <c r="M27" s="486"/>
      <c r="N27" s="487"/>
      <c r="O27" s="488"/>
      <c r="P27" s="489"/>
      <c r="Q27" s="489"/>
      <c r="R27" s="490"/>
    </row>
    <row r="28" spans="1:19" s="14" customFormat="1" ht="30" customHeight="1" thickBot="1" x14ac:dyDescent="0.3">
      <c r="A28" s="44" t="s">
        <v>112</v>
      </c>
      <c r="B28" s="283">
        <f>E1_RiF!D47</f>
        <v>6</v>
      </c>
      <c r="C28" s="284"/>
      <c r="D28" s="285"/>
      <c r="E28" s="294">
        <f>E1_RiF!D48</f>
        <v>6</v>
      </c>
      <c r="F28" s="295"/>
      <c r="G28" s="296"/>
      <c r="H28" s="302">
        <f>E1_RiF!D49</f>
        <v>4</v>
      </c>
      <c r="I28" s="303"/>
      <c r="J28" s="304"/>
      <c r="K28" s="238">
        <f>E1_RiF!D50</f>
        <v>2</v>
      </c>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t="s">
        <v>459</v>
      </c>
      <c r="M29" s="184"/>
      <c r="N29" s="185"/>
      <c r="O29" s="186"/>
      <c r="P29" s="187"/>
      <c r="Q29" s="188"/>
      <c r="R29" s="189"/>
    </row>
    <row r="30" spans="1:19" x14ac:dyDescent="0.25">
      <c r="A30" s="117"/>
      <c r="B30" s="117"/>
      <c r="C30" s="117"/>
      <c r="D30" s="117"/>
      <c r="E30" s="117"/>
      <c r="F30" s="117"/>
      <c r="G30" s="117"/>
      <c r="H30" s="117"/>
      <c r="I30" s="117"/>
      <c r="J30" s="117"/>
      <c r="K30" s="117"/>
      <c r="L30" s="117"/>
      <c r="M30" s="117"/>
      <c r="N30" s="117"/>
      <c r="O30" s="117"/>
      <c r="P30" s="117"/>
      <c r="Q30" s="117"/>
      <c r="R30" s="117"/>
    </row>
    <row r="31" spans="1:19" x14ac:dyDescent="0.25">
      <c r="A31" s="117"/>
      <c r="B31" s="117"/>
      <c r="C31" s="117"/>
      <c r="D31" s="117"/>
      <c r="E31" s="117"/>
      <c r="F31" s="117"/>
      <c r="G31" s="117"/>
      <c r="H31" s="117"/>
      <c r="I31" s="117"/>
      <c r="J31" s="117"/>
      <c r="K31" s="117"/>
      <c r="L31" s="117"/>
      <c r="M31" s="117"/>
      <c r="N31" s="117"/>
      <c r="O31" s="117"/>
      <c r="P31" s="117"/>
      <c r="Q31" s="117"/>
      <c r="R31" s="117"/>
    </row>
  </sheetData>
  <sheetProtection algorithmName="SHA-512" hashValue="E2g55mbqYoHcNIg1vxsuqVupJTtLyM6JSnDvxZGjGe1AFE4CYHi1r79VpHGdr3gV2N5yRuIZfO79GQGI+Iqr5g==" saltValue="HoJdd4eFGG2q6ZwdHRjsk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E1_RiF!B46</f>
        <v>Moduł E1/8</v>
      </c>
      <c r="B3" s="418"/>
      <c r="C3" s="418"/>
      <c r="D3" s="422" t="str">
        <f>E1_RiF!C46</f>
        <v>Finanse i rachunkowość</v>
      </c>
      <c r="E3" s="423"/>
      <c r="F3" s="423"/>
      <c r="G3" s="423"/>
      <c r="H3" s="423"/>
      <c r="I3" s="424"/>
      <c r="J3" s="3"/>
      <c r="K3" s="3"/>
      <c r="L3" s="4"/>
      <c r="M3" s="4"/>
      <c r="N3" s="4"/>
      <c r="O3" s="4"/>
      <c r="P3" s="4"/>
      <c r="Q3" s="4"/>
      <c r="R3" s="4"/>
    </row>
    <row r="4" spans="1:19" ht="18.75" thickBot="1" x14ac:dyDescent="0.3">
      <c r="A4" s="317" t="s">
        <v>110</v>
      </c>
      <c r="B4" s="317"/>
      <c r="C4" s="317"/>
      <c r="D4" s="419" t="str">
        <f>E1_RiF!B47</f>
        <v>Kurs 8.1.</v>
      </c>
      <c r="E4" s="420"/>
      <c r="F4" s="420"/>
      <c r="G4" s="420"/>
      <c r="H4" s="420"/>
      <c r="I4" s="421"/>
      <c r="J4" s="3"/>
      <c r="K4" s="3"/>
      <c r="L4" s="4"/>
      <c r="M4" s="4"/>
      <c r="N4" s="4"/>
      <c r="O4" s="4"/>
      <c r="P4" s="4"/>
      <c r="Q4" s="4"/>
      <c r="R4" s="4"/>
    </row>
    <row r="5" spans="1:19" ht="23.25" thickBot="1" x14ac:dyDescent="0.3">
      <c r="A5" s="318" t="s">
        <v>111</v>
      </c>
      <c r="B5" s="318"/>
      <c r="C5" s="318"/>
      <c r="D5" s="319" t="str">
        <f>E1_RiF!C47</f>
        <v>Rachunkowość</v>
      </c>
      <c r="E5" s="319"/>
      <c r="F5" s="319"/>
      <c r="G5" s="319"/>
      <c r="H5" s="319"/>
      <c r="I5" s="319"/>
      <c r="J5" s="319"/>
      <c r="K5" s="319"/>
      <c r="L5" s="320" t="s">
        <v>94</v>
      </c>
      <c r="M5" s="320"/>
      <c r="N5" s="49">
        <f>E1_RiF!D47</f>
        <v>6</v>
      </c>
      <c r="O5" s="320" t="s">
        <v>95</v>
      </c>
      <c r="P5" s="320"/>
      <c r="Q5" s="495" t="str">
        <f>E1_RiF!F46</f>
        <v>dr D. Majewska-Bielecka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(8)'!G6</f>
        <v>II</v>
      </c>
      <c r="H7" s="55" t="s">
        <v>99</v>
      </c>
      <c r="I7" s="45">
        <f>'M (8)'!I6</f>
        <v>4</v>
      </c>
      <c r="J7" s="247" t="s">
        <v>384</v>
      </c>
      <c r="K7" s="248"/>
      <c r="L7" s="426" t="s">
        <v>100</v>
      </c>
      <c r="M7" s="427"/>
      <c r="N7" s="9" t="s">
        <v>101</v>
      </c>
      <c r="O7" s="342" t="s">
        <v>102</v>
      </c>
      <c r="P7" s="342"/>
      <c r="Q7" s="343" t="s">
        <v>103</v>
      </c>
      <c r="R7" s="343"/>
      <c r="S7" s="50">
        <f>E1_RiF!G47</f>
        <v>26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653</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301</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654</v>
      </c>
      <c r="C19" s="332"/>
      <c r="D19" s="332"/>
      <c r="E19" s="332"/>
      <c r="F19" s="332"/>
      <c r="G19" s="332"/>
      <c r="H19" s="332"/>
      <c r="I19" s="332"/>
      <c r="J19" s="332"/>
      <c r="K19" s="332"/>
      <c r="L19" s="332"/>
      <c r="M19" s="333"/>
      <c r="N19" s="382" t="s">
        <v>303</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655</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656</v>
      </c>
      <c r="C39" s="332"/>
      <c r="D39" s="332"/>
      <c r="E39" s="332"/>
      <c r="F39" s="332"/>
      <c r="G39" s="332"/>
      <c r="H39" s="332"/>
      <c r="I39" s="332"/>
      <c r="J39" s="332"/>
      <c r="K39" s="332"/>
      <c r="L39" s="332"/>
      <c r="M39" s="333"/>
      <c r="N39" s="382" t="s">
        <v>310</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320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657</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331</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332</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E1_RiF!G47</f>
        <v>26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26</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174</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177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157</v>
      </c>
      <c r="M83" s="429"/>
      <c r="N83" s="429"/>
      <c r="O83" s="429"/>
      <c r="P83" s="429"/>
      <c r="Q83" s="429"/>
      <c r="R83" s="429"/>
      <c r="S83" s="430"/>
    </row>
    <row r="84" spans="1:19" ht="15" customHeight="1" x14ac:dyDescent="0.25">
      <c r="A84" s="323"/>
      <c r="B84" s="455" t="s">
        <v>136</v>
      </c>
      <c r="C84" s="456"/>
      <c r="D84" s="456"/>
      <c r="E84" s="456"/>
      <c r="F84" s="457"/>
      <c r="G84" s="452">
        <f>E1_RiF!H47</f>
        <v>124</v>
      </c>
      <c r="H84" s="453"/>
      <c r="I84" s="454"/>
      <c r="J84" s="409"/>
      <c r="K84" s="444"/>
      <c r="L84" s="428" t="s">
        <v>150</v>
      </c>
      <c r="M84" s="429"/>
      <c r="N84" s="429"/>
      <c r="O84" s="429"/>
      <c r="P84" s="429"/>
      <c r="Q84" s="429"/>
      <c r="R84" s="429"/>
      <c r="S84" s="430"/>
    </row>
    <row r="85" spans="1:19" ht="15" customHeight="1" x14ac:dyDescent="0.25">
      <c r="A85" s="323"/>
      <c r="B85" s="459" t="s">
        <v>206</v>
      </c>
      <c r="C85" s="460"/>
      <c r="D85" s="460"/>
      <c r="E85" s="460"/>
      <c r="F85" s="461"/>
      <c r="G85" s="434">
        <f>SUM(G84,G71)</f>
        <v>150</v>
      </c>
      <c r="H85" s="435"/>
      <c r="I85" s="436"/>
      <c r="J85" s="410"/>
      <c r="K85" s="445"/>
      <c r="L85" s="428" t="s">
        <v>168</v>
      </c>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E1_RiF!E47</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12.5" customHeight="1" x14ac:dyDescent="0.25">
      <c r="A98" s="414"/>
      <c r="B98" s="372" t="s">
        <v>510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511</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3.75" customHeight="1" x14ac:dyDescent="0.25">
      <c r="A102" s="414"/>
      <c r="B102" s="372" t="s">
        <v>512</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nI7gaZgZniqA9S8OHFQICVPl2L5g9rp1JTYjdwyEM4/p35pOW7I/ci8B/13epPPd+jrj9jh/Xye6TozjZ6OAgA==" saltValue="vXE6l+o7sWbRKprJCwKA7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B60588FC-DBD3-43BB-B10F-0795AD877E5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E1_RiF!B46</f>
        <v>Moduł E1/8</v>
      </c>
      <c r="B3" s="418"/>
      <c r="C3" s="418"/>
      <c r="D3" s="422" t="str">
        <f>E1_RiF!C46</f>
        <v>Finanse i rachunkowość</v>
      </c>
      <c r="E3" s="423"/>
      <c r="F3" s="423"/>
      <c r="G3" s="423"/>
      <c r="H3" s="423"/>
      <c r="I3" s="424"/>
      <c r="J3" s="3"/>
      <c r="K3" s="3"/>
      <c r="L3" s="4"/>
      <c r="M3" s="4"/>
      <c r="N3" s="4"/>
      <c r="O3" s="4"/>
      <c r="P3" s="4"/>
      <c r="Q3" s="4"/>
      <c r="R3" s="4"/>
    </row>
    <row r="4" spans="1:19" ht="18.75" thickBot="1" x14ac:dyDescent="0.3">
      <c r="A4" s="317" t="s">
        <v>110</v>
      </c>
      <c r="B4" s="317"/>
      <c r="C4" s="317"/>
      <c r="D4" s="419" t="str">
        <f>E1_RiF!B48</f>
        <v>Kurs 8.2.</v>
      </c>
      <c r="E4" s="420"/>
      <c r="F4" s="420"/>
      <c r="G4" s="420"/>
      <c r="H4" s="420"/>
      <c r="I4" s="421"/>
      <c r="J4" s="3"/>
      <c r="K4" s="3"/>
      <c r="L4" s="4"/>
      <c r="M4" s="4"/>
      <c r="N4" s="4"/>
      <c r="O4" s="4"/>
      <c r="P4" s="4"/>
      <c r="Q4" s="4"/>
      <c r="R4" s="4"/>
    </row>
    <row r="5" spans="1:19" ht="23.25" thickBot="1" x14ac:dyDescent="0.3">
      <c r="A5" s="318" t="s">
        <v>111</v>
      </c>
      <c r="B5" s="318"/>
      <c r="C5" s="318"/>
      <c r="D5" s="319" t="str">
        <f>E1_RiF!C48</f>
        <v>Finanse przedsiębiorstw</v>
      </c>
      <c r="E5" s="319"/>
      <c r="F5" s="319"/>
      <c r="G5" s="319"/>
      <c r="H5" s="319"/>
      <c r="I5" s="319"/>
      <c r="J5" s="319"/>
      <c r="K5" s="319"/>
      <c r="L5" s="320" t="s">
        <v>94</v>
      </c>
      <c r="M5" s="320"/>
      <c r="N5" s="49">
        <f>E1_RiF!D48</f>
        <v>6</v>
      </c>
      <c r="O5" s="320" t="s">
        <v>95</v>
      </c>
      <c r="P5" s="320"/>
      <c r="Q5" s="495" t="str">
        <f>E1_RiF!F46</f>
        <v>dr D. Majewska-Bielecka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(8)'!G6</f>
        <v>II</v>
      </c>
      <c r="H7" s="55" t="s">
        <v>99</v>
      </c>
      <c r="I7" s="45">
        <f>'M (8)'!I6</f>
        <v>4</v>
      </c>
      <c r="J7" s="247" t="s">
        <v>384</v>
      </c>
      <c r="K7" s="248"/>
      <c r="L7" s="426" t="s">
        <v>100</v>
      </c>
      <c r="M7" s="427"/>
      <c r="N7" s="9" t="s">
        <v>101</v>
      </c>
      <c r="O7" s="342" t="s">
        <v>102</v>
      </c>
      <c r="P7" s="342"/>
      <c r="Q7" s="343" t="s">
        <v>103</v>
      </c>
      <c r="R7" s="343"/>
      <c r="S7" s="50">
        <f>E1_RiF!G48</f>
        <v>26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759</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658</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301</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659</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298</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660</v>
      </c>
      <c r="C29" s="332"/>
      <c r="D29" s="332"/>
      <c r="E29" s="332"/>
      <c r="F29" s="332"/>
      <c r="G29" s="332"/>
      <c r="H29" s="332"/>
      <c r="I29" s="332"/>
      <c r="J29" s="332"/>
      <c r="K29" s="332"/>
      <c r="L29" s="332"/>
      <c r="M29" s="333"/>
      <c r="N29" s="382" t="s">
        <v>295</v>
      </c>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t="s">
        <v>298</v>
      </c>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661</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320</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662</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320</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663</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310</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t="s">
        <v>320</v>
      </c>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664</v>
      </c>
      <c r="C49" s="332"/>
      <c r="D49" s="332"/>
      <c r="E49" s="332"/>
      <c r="F49" s="332"/>
      <c r="G49" s="332"/>
      <c r="H49" s="332"/>
      <c r="I49" s="332"/>
      <c r="J49" s="332"/>
      <c r="K49" s="332"/>
      <c r="L49" s="332"/>
      <c r="M49" s="333"/>
      <c r="N49" s="382" t="s">
        <v>309</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310</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t="s">
        <v>320</v>
      </c>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528" t="s">
        <v>469</v>
      </c>
      <c r="B54" s="331" t="s">
        <v>665</v>
      </c>
      <c r="C54" s="332"/>
      <c r="D54" s="332"/>
      <c r="E54" s="332"/>
      <c r="F54" s="332"/>
      <c r="G54" s="332"/>
      <c r="H54" s="332"/>
      <c r="I54" s="332"/>
      <c r="J54" s="332"/>
      <c r="K54" s="332"/>
      <c r="L54" s="332"/>
      <c r="M54" s="333"/>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327</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329</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t="s">
        <v>330</v>
      </c>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555</v>
      </c>
      <c r="C59" s="332"/>
      <c r="D59" s="332"/>
      <c r="E59" s="332"/>
      <c r="F59" s="332"/>
      <c r="G59" s="332"/>
      <c r="H59" s="332"/>
      <c r="I59" s="332"/>
      <c r="J59" s="332"/>
      <c r="K59" s="332"/>
      <c r="L59" s="332"/>
      <c r="M59" s="333"/>
      <c r="N59" s="382" t="s">
        <v>322</v>
      </c>
      <c r="O59" s="383"/>
      <c r="P59" s="383"/>
      <c r="Q59" s="383"/>
      <c r="R59" s="383"/>
      <c r="S59" s="384"/>
    </row>
    <row r="60" spans="1:19" x14ac:dyDescent="0.25">
      <c r="A60" s="323"/>
      <c r="B60" s="334"/>
      <c r="C60" s="335"/>
      <c r="D60" s="335"/>
      <c r="E60" s="335"/>
      <c r="F60" s="335"/>
      <c r="G60" s="335"/>
      <c r="H60" s="335"/>
      <c r="I60" s="335"/>
      <c r="J60" s="335"/>
      <c r="K60" s="335"/>
      <c r="L60" s="335"/>
      <c r="M60" s="336"/>
      <c r="N60" s="325" t="s">
        <v>328</v>
      </c>
      <c r="O60" s="326"/>
      <c r="P60" s="326"/>
      <c r="Q60" s="326"/>
      <c r="R60" s="326"/>
      <c r="S60" s="327"/>
    </row>
    <row r="61" spans="1:19" x14ac:dyDescent="0.25">
      <c r="A61" s="323"/>
      <c r="B61" s="334"/>
      <c r="C61" s="335"/>
      <c r="D61" s="335"/>
      <c r="E61" s="335"/>
      <c r="F61" s="335"/>
      <c r="G61" s="335"/>
      <c r="H61" s="335"/>
      <c r="I61" s="335"/>
      <c r="J61" s="335"/>
      <c r="K61" s="335"/>
      <c r="L61" s="335"/>
      <c r="M61" s="336"/>
      <c r="N61" s="325" t="s">
        <v>329</v>
      </c>
      <c r="O61" s="326"/>
      <c r="P61" s="326"/>
      <c r="Q61" s="326"/>
      <c r="R61" s="326"/>
      <c r="S61" s="327"/>
    </row>
    <row r="62" spans="1:19" x14ac:dyDescent="0.25">
      <c r="A62" s="323"/>
      <c r="B62" s="334"/>
      <c r="C62" s="335"/>
      <c r="D62" s="335"/>
      <c r="E62" s="335"/>
      <c r="F62" s="335"/>
      <c r="G62" s="335"/>
      <c r="H62" s="335"/>
      <c r="I62" s="335"/>
      <c r="J62" s="335"/>
      <c r="K62" s="335"/>
      <c r="L62" s="335"/>
      <c r="M62" s="336"/>
      <c r="N62" s="325"/>
      <c r="O62" s="326"/>
      <c r="P62" s="326"/>
      <c r="Q62" s="326"/>
      <c r="R62" s="326"/>
      <c r="S62" s="327"/>
    </row>
    <row r="63" spans="1:19"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E1_RiF!G48</f>
        <v>26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26</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161</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168</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157</v>
      </c>
      <c r="M83" s="429"/>
      <c r="N83" s="429"/>
      <c r="O83" s="429"/>
      <c r="P83" s="429"/>
      <c r="Q83" s="429"/>
      <c r="R83" s="429"/>
      <c r="S83" s="430"/>
    </row>
    <row r="84" spans="1:19" ht="15" customHeight="1" x14ac:dyDescent="0.25">
      <c r="A84" s="323"/>
      <c r="B84" s="455" t="s">
        <v>136</v>
      </c>
      <c r="C84" s="456"/>
      <c r="D84" s="456"/>
      <c r="E84" s="456"/>
      <c r="F84" s="457"/>
      <c r="G84" s="452">
        <f>E1_RiF!H48</f>
        <v>124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E1_RiF!E48</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38" customHeight="1" x14ac:dyDescent="0.25">
      <c r="A98" s="414"/>
      <c r="B98" s="372" t="s">
        <v>513</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514</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4.5" customHeight="1" x14ac:dyDescent="0.25">
      <c r="A102" s="414"/>
      <c r="B102" s="372" t="s">
        <v>515</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7eyB49DdF7pCQTtNgJHzYlVYkgGCvK6fjS0UvJ9+ZHjULPoJ8QXIBZrDiDyepwjlfs7RZzbh94dvImIRFJzFmg==" saltValue="k+hXKgSrVKM3jSrnmUszn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BFE4B230-93CA-4301-9656-2A41E0230D7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E1_RiF!B46</f>
        <v>Moduł E1/8</v>
      </c>
      <c r="B3" s="418"/>
      <c r="C3" s="418"/>
      <c r="D3" s="422" t="str">
        <f>E1_RiF!C46</f>
        <v>Finanse i rachunkowość</v>
      </c>
      <c r="E3" s="423"/>
      <c r="F3" s="423"/>
      <c r="G3" s="423"/>
      <c r="H3" s="423"/>
      <c r="I3" s="424"/>
      <c r="J3" s="3"/>
      <c r="K3" s="3"/>
      <c r="L3" s="4"/>
      <c r="M3" s="4"/>
      <c r="N3" s="4"/>
      <c r="O3" s="4"/>
      <c r="P3" s="4"/>
      <c r="Q3" s="4"/>
      <c r="R3" s="4"/>
    </row>
    <row r="4" spans="1:19" ht="18.75" thickBot="1" x14ac:dyDescent="0.3">
      <c r="A4" s="317" t="s">
        <v>110</v>
      </c>
      <c r="B4" s="317"/>
      <c r="C4" s="317"/>
      <c r="D4" s="419" t="str">
        <f>E1_RiF!B49</f>
        <v>Kurs 8.3.</v>
      </c>
      <c r="E4" s="420"/>
      <c r="F4" s="420"/>
      <c r="G4" s="420"/>
      <c r="H4" s="420"/>
      <c r="I4" s="421"/>
      <c r="J4" s="3"/>
      <c r="K4" s="3"/>
      <c r="L4" s="4"/>
      <c r="M4" s="4"/>
      <c r="N4" s="4"/>
      <c r="O4" s="4"/>
      <c r="P4" s="4"/>
      <c r="Q4" s="4"/>
      <c r="R4" s="4"/>
    </row>
    <row r="5" spans="1:19" ht="23.25" thickBot="1" x14ac:dyDescent="0.3">
      <c r="A5" s="318" t="s">
        <v>111</v>
      </c>
      <c r="B5" s="318"/>
      <c r="C5" s="318"/>
      <c r="D5" s="319" t="str">
        <f>E1_RiF!C49</f>
        <v xml:space="preserve">Analiza finansowa - warsztaty </v>
      </c>
      <c r="E5" s="319"/>
      <c r="F5" s="319"/>
      <c r="G5" s="319"/>
      <c r="H5" s="319"/>
      <c r="I5" s="319"/>
      <c r="J5" s="319"/>
      <c r="K5" s="319"/>
      <c r="L5" s="320" t="s">
        <v>94</v>
      </c>
      <c r="M5" s="320"/>
      <c r="N5" s="49">
        <f>E1_RiF!D49</f>
        <v>4</v>
      </c>
      <c r="O5" s="320" t="s">
        <v>95</v>
      </c>
      <c r="P5" s="320"/>
      <c r="Q5" s="495" t="str">
        <f>E1_RiF!F46</f>
        <v>dr D. Majewska-Bielecka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(8)'!G6</f>
        <v>II</v>
      </c>
      <c r="H7" s="55" t="s">
        <v>99</v>
      </c>
      <c r="I7" s="45">
        <f>'M (8)'!I6</f>
        <v>4</v>
      </c>
      <c r="J7" s="247" t="s">
        <v>384</v>
      </c>
      <c r="K7" s="248"/>
      <c r="L7" s="426" t="s">
        <v>100</v>
      </c>
      <c r="M7" s="427"/>
      <c r="N7" s="9" t="s">
        <v>101</v>
      </c>
      <c r="O7" s="342" t="s">
        <v>102</v>
      </c>
      <c r="P7" s="342"/>
      <c r="Q7" s="343" t="s">
        <v>103</v>
      </c>
      <c r="R7" s="343"/>
      <c r="S7" s="50">
        <f>E1_RiF!G49</f>
        <v>24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666</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296</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t="s">
        <v>301</v>
      </c>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667</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t="s">
        <v>297</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668</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466"/>
      <c r="D25" s="466"/>
      <c r="E25" s="466"/>
      <c r="F25" s="466"/>
      <c r="G25" s="466"/>
      <c r="H25" s="466"/>
      <c r="I25" s="466"/>
      <c r="J25" s="466"/>
      <c r="K25" s="466"/>
      <c r="L25" s="466"/>
      <c r="M25" s="336"/>
      <c r="N25" s="325" t="s">
        <v>298</v>
      </c>
      <c r="O25" s="326"/>
      <c r="P25" s="326"/>
      <c r="Q25" s="326"/>
      <c r="R25" s="326"/>
      <c r="S25" s="327"/>
    </row>
    <row r="26" spans="1:19" ht="15" customHeight="1" x14ac:dyDescent="0.25">
      <c r="A26" s="323"/>
      <c r="B26" s="334"/>
      <c r="C26" s="466"/>
      <c r="D26" s="466"/>
      <c r="E26" s="466"/>
      <c r="F26" s="466"/>
      <c r="G26" s="466"/>
      <c r="H26" s="466"/>
      <c r="I26" s="466"/>
      <c r="J26" s="466"/>
      <c r="K26" s="466"/>
      <c r="L26" s="466"/>
      <c r="M26" s="336"/>
      <c r="N26" s="325"/>
      <c r="O26" s="326"/>
      <c r="P26" s="326"/>
      <c r="Q26" s="326"/>
      <c r="R26" s="326"/>
      <c r="S26" s="327"/>
    </row>
    <row r="27" spans="1:19" ht="15"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669</v>
      </c>
      <c r="C29" s="332"/>
      <c r="D29" s="332"/>
      <c r="E29" s="332"/>
      <c r="F29" s="332"/>
      <c r="G29" s="332"/>
      <c r="H29" s="332"/>
      <c r="I29" s="332"/>
      <c r="J29" s="332"/>
      <c r="K29" s="332"/>
      <c r="L29" s="332"/>
      <c r="M29" s="333"/>
      <c r="N29" s="382" t="s">
        <v>296</v>
      </c>
      <c r="O29" s="383"/>
      <c r="P29" s="383"/>
      <c r="Q29" s="383"/>
      <c r="R29" s="383"/>
      <c r="S29" s="384"/>
    </row>
    <row r="30" spans="1:19" ht="15" customHeight="1" x14ac:dyDescent="0.25">
      <c r="A30" s="323"/>
      <c r="B30" s="334"/>
      <c r="C30" s="466"/>
      <c r="D30" s="466"/>
      <c r="E30" s="466"/>
      <c r="F30" s="466"/>
      <c r="G30" s="466"/>
      <c r="H30" s="466"/>
      <c r="I30" s="466"/>
      <c r="J30" s="466"/>
      <c r="K30" s="466"/>
      <c r="L30" s="466"/>
      <c r="M30" s="336"/>
      <c r="N30" s="325" t="s">
        <v>298</v>
      </c>
      <c r="O30" s="326"/>
      <c r="P30" s="326"/>
      <c r="Q30" s="326"/>
      <c r="R30" s="326"/>
      <c r="S30" s="327"/>
    </row>
    <row r="31" spans="1:19" ht="15" customHeight="1" x14ac:dyDescent="0.25">
      <c r="A31" s="323"/>
      <c r="B31" s="334"/>
      <c r="C31" s="466"/>
      <c r="D31" s="466"/>
      <c r="E31" s="466"/>
      <c r="F31" s="466"/>
      <c r="G31" s="466"/>
      <c r="H31" s="466"/>
      <c r="I31" s="466"/>
      <c r="J31" s="466"/>
      <c r="K31" s="466"/>
      <c r="L31" s="466"/>
      <c r="M31" s="336"/>
      <c r="N31" s="325" t="s">
        <v>301</v>
      </c>
      <c r="O31" s="326"/>
      <c r="P31" s="326"/>
      <c r="Q31" s="326"/>
      <c r="R31" s="326"/>
      <c r="S31" s="327"/>
    </row>
    <row r="32" spans="1:19" ht="15"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670</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309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671</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t="s">
        <v>309</v>
      </c>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t="s">
        <v>311</v>
      </c>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672</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466"/>
      <c r="D45" s="466"/>
      <c r="E45" s="466"/>
      <c r="F45" s="466"/>
      <c r="G45" s="466"/>
      <c r="H45" s="466"/>
      <c r="I45" s="466"/>
      <c r="J45" s="466"/>
      <c r="K45" s="466"/>
      <c r="L45" s="466"/>
      <c r="M45" s="336"/>
      <c r="N45" s="325" t="s">
        <v>310</v>
      </c>
      <c r="O45" s="326"/>
      <c r="P45" s="326"/>
      <c r="Q45" s="326"/>
      <c r="R45" s="326"/>
      <c r="S45" s="327"/>
    </row>
    <row r="46" spans="1:19" ht="15" customHeight="1" x14ac:dyDescent="0.25">
      <c r="A46" s="329"/>
      <c r="B46" s="334"/>
      <c r="C46" s="466"/>
      <c r="D46" s="466"/>
      <c r="E46" s="466"/>
      <c r="F46" s="466"/>
      <c r="G46" s="466"/>
      <c r="H46" s="466"/>
      <c r="I46" s="466"/>
      <c r="J46" s="466"/>
      <c r="K46" s="466"/>
      <c r="L46" s="466"/>
      <c r="M46" s="336"/>
      <c r="N46" s="325" t="s">
        <v>312</v>
      </c>
      <c r="O46" s="326"/>
      <c r="P46" s="326"/>
      <c r="Q46" s="326"/>
      <c r="R46" s="326"/>
      <c r="S46" s="327"/>
    </row>
    <row r="47" spans="1:19" ht="15" customHeight="1" x14ac:dyDescent="0.25">
      <c r="A47" s="329"/>
      <c r="B47" s="334"/>
      <c r="C47" s="466"/>
      <c r="D47" s="466"/>
      <c r="E47" s="466"/>
      <c r="F47" s="466"/>
      <c r="G47" s="466"/>
      <c r="H47" s="466"/>
      <c r="I47" s="466"/>
      <c r="J47" s="466"/>
      <c r="K47" s="466"/>
      <c r="L47" s="466"/>
      <c r="M47" s="336"/>
      <c r="N47" s="325" t="s">
        <v>313</v>
      </c>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673</v>
      </c>
      <c r="C49" s="332"/>
      <c r="D49" s="332"/>
      <c r="E49" s="332"/>
      <c r="F49" s="332"/>
      <c r="G49" s="332"/>
      <c r="H49" s="332"/>
      <c r="I49" s="332"/>
      <c r="J49" s="332"/>
      <c r="K49" s="332"/>
      <c r="L49" s="332"/>
      <c r="M49" s="333"/>
      <c r="N49" s="382" t="s">
        <v>309</v>
      </c>
      <c r="O49" s="383"/>
      <c r="P49" s="383"/>
      <c r="Q49" s="383"/>
      <c r="R49" s="383"/>
      <c r="S49" s="384"/>
    </row>
    <row r="50" spans="1:19" ht="15" customHeight="1" x14ac:dyDescent="0.25">
      <c r="A50" s="329"/>
      <c r="B50" s="334"/>
      <c r="C50" s="466"/>
      <c r="D50" s="466"/>
      <c r="E50" s="466"/>
      <c r="F50" s="466"/>
      <c r="G50" s="466"/>
      <c r="H50" s="466"/>
      <c r="I50" s="466"/>
      <c r="J50" s="466"/>
      <c r="K50" s="466"/>
      <c r="L50" s="466"/>
      <c r="M50" s="336"/>
      <c r="N50" s="325" t="s">
        <v>311</v>
      </c>
      <c r="O50" s="326"/>
      <c r="P50" s="326"/>
      <c r="Q50" s="326"/>
      <c r="R50" s="326"/>
      <c r="S50" s="327"/>
    </row>
    <row r="51" spans="1:19" ht="15" customHeight="1" x14ac:dyDescent="0.25">
      <c r="A51" s="329"/>
      <c r="B51" s="334"/>
      <c r="C51" s="466"/>
      <c r="D51" s="466"/>
      <c r="E51" s="466"/>
      <c r="F51" s="466"/>
      <c r="G51" s="466"/>
      <c r="H51" s="466"/>
      <c r="I51" s="466"/>
      <c r="J51" s="466"/>
      <c r="K51" s="466"/>
      <c r="L51" s="466"/>
      <c r="M51" s="336"/>
      <c r="N51" s="325" t="s">
        <v>312</v>
      </c>
      <c r="O51" s="326"/>
      <c r="P51" s="326"/>
      <c r="Q51" s="326"/>
      <c r="R51" s="326"/>
      <c r="S51" s="327"/>
    </row>
    <row r="52" spans="1:19" ht="15"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674</v>
      </c>
      <c r="C54" s="466"/>
      <c r="D54" s="466"/>
      <c r="E54" s="466"/>
      <c r="F54" s="466"/>
      <c r="G54" s="466"/>
      <c r="H54" s="466"/>
      <c r="I54" s="466"/>
      <c r="J54" s="466"/>
      <c r="K54" s="466"/>
      <c r="L54" s="466"/>
      <c r="M54" s="336"/>
      <c r="N54" s="344" t="s">
        <v>322</v>
      </c>
      <c r="O54" s="345"/>
      <c r="P54" s="345"/>
      <c r="Q54" s="345"/>
      <c r="R54" s="345"/>
      <c r="S54" s="346"/>
    </row>
    <row r="55" spans="1:19" ht="15" customHeight="1" x14ac:dyDescent="0.25">
      <c r="A55" s="323"/>
      <c r="B55" s="334"/>
      <c r="C55" s="466"/>
      <c r="D55" s="466"/>
      <c r="E55" s="466"/>
      <c r="F55" s="466"/>
      <c r="G55" s="466"/>
      <c r="H55" s="466"/>
      <c r="I55" s="466"/>
      <c r="J55" s="466"/>
      <c r="K55" s="466"/>
      <c r="L55" s="466"/>
      <c r="M55" s="336"/>
      <c r="N55" s="325" t="s">
        <v>326</v>
      </c>
      <c r="O55" s="326"/>
      <c r="P55" s="326"/>
      <c r="Q55" s="326"/>
      <c r="R55" s="326"/>
      <c r="S55" s="327"/>
    </row>
    <row r="56" spans="1:19" ht="15" customHeight="1" x14ac:dyDescent="0.25">
      <c r="A56" s="323"/>
      <c r="B56" s="334"/>
      <c r="C56" s="466"/>
      <c r="D56" s="466"/>
      <c r="E56" s="466"/>
      <c r="F56" s="466"/>
      <c r="G56" s="466"/>
      <c r="H56" s="466"/>
      <c r="I56" s="466"/>
      <c r="J56" s="466"/>
      <c r="K56" s="466"/>
      <c r="L56" s="466"/>
      <c r="M56" s="336"/>
      <c r="N56" s="325"/>
      <c r="O56" s="326"/>
      <c r="P56" s="326"/>
      <c r="Q56" s="326"/>
      <c r="R56" s="326"/>
      <c r="S56" s="327"/>
    </row>
    <row r="57" spans="1:19" ht="15" customHeight="1" x14ac:dyDescent="0.25">
      <c r="A57" s="323"/>
      <c r="B57" s="334"/>
      <c r="C57" s="466"/>
      <c r="D57" s="466"/>
      <c r="E57" s="466"/>
      <c r="F57" s="466"/>
      <c r="G57" s="466"/>
      <c r="H57" s="466"/>
      <c r="I57" s="466"/>
      <c r="J57" s="466"/>
      <c r="K57" s="466"/>
      <c r="L57" s="466"/>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675</v>
      </c>
      <c r="C59" s="332"/>
      <c r="D59" s="332"/>
      <c r="E59" s="332"/>
      <c r="F59" s="332"/>
      <c r="G59" s="332"/>
      <c r="H59" s="332"/>
      <c r="I59" s="332"/>
      <c r="J59" s="332"/>
      <c r="K59" s="332"/>
      <c r="L59" s="332"/>
      <c r="M59" s="333"/>
      <c r="N59" s="382" t="s">
        <v>325</v>
      </c>
      <c r="O59" s="383"/>
      <c r="P59" s="383"/>
      <c r="Q59" s="383"/>
      <c r="R59" s="383"/>
      <c r="S59" s="384"/>
    </row>
    <row r="60" spans="1:19" ht="15" customHeight="1" x14ac:dyDescent="0.25">
      <c r="A60" s="323"/>
      <c r="B60" s="334"/>
      <c r="C60" s="466"/>
      <c r="D60" s="466"/>
      <c r="E60" s="466"/>
      <c r="F60" s="466"/>
      <c r="G60" s="466"/>
      <c r="H60" s="466"/>
      <c r="I60" s="466"/>
      <c r="J60" s="466"/>
      <c r="K60" s="466"/>
      <c r="L60" s="466"/>
      <c r="M60" s="336"/>
      <c r="N60" s="325" t="s">
        <v>331</v>
      </c>
      <c r="O60" s="326"/>
      <c r="P60" s="326"/>
      <c r="Q60" s="326"/>
      <c r="R60" s="326"/>
      <c r="S60" s="327"/>
    </row>
    <row r="61" spans="1:19" ht="15" customHeight="1" x14ac:dyDescent="0.25">
      <c r="A61" s="323"/>
      <c r="B61" s="334"/>
      <c r="C61" s="466"/>
      <c r="D61" s="466"/>
      <c r="E61" s="466"/>
      <c r="F61" s="466"/>
      <c r="G61" s="466"/>
      <c r="H61" s="466"/>
      <c r="I61" s="466"/>
      <c r="J61" s="466"/>
      <c r="K61" s="466"/>
      <c r="L61" s="466"/>
      <c r="M61" s="336"/>
      <c r="N61" s="325"/>
      <c r="O61" s="326"/>
      <c r="P61" s="326"/>
      <c r="Q61" s="326"/>
      <c r="R61" s="326"/>
      <c r="S61" s="327"/>
    </row>
    <row r="62" spans="1:19" ht="15" customHeight="1" x14ac:dyDescent="0.25">
      <c r="A62" s="323"/>
      <c r="B62" s="334"/>
      <c r="C62" s="466"/>
      <c r="D62" s="466"/>
      <c r="E62" s="466"/>
      <c r="F62" s="466"/>
      <c r="G62" s="466"/>
      <c r="H62" s="466"/>
      <c r="I62" s="466"/>
      <c r="J62" s="466"/>
      <c r="K62" s="466"/>
      <c r="L62" s="466"/>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676</v>
      </c>
      <c r="C64" s="332"/>
      <c r="D64" s="332"/>
      <c r="E64" s="332"/>
      <c r="F64" s="332"/>
      <c r="G64" s="332"/>
      <c r="H64" s="332"/>
      <c r="I64" s="332"/>
      <c r="J64" s="332"/>
      <c r="K64" s="332"/>
      <c r="L64" s="332"/>
      <c r="M64" s="333"/>
      <c r="N64" s="382" t="s">
        <v>324</v>
      </c>
      <c r="O64" s="383"/>
      <c r="P64" s="383"/>
      <c r="Q64" s="383"/>
      <c r="R64" s="383"/>
      <c r="S64" s="384"/>
    </row>
    <row r="65" spans="1:19" ht="15" customHeight="1" x14ac:dyDescent="0.25">
      <c r="A65" s="323"/>
      <c r="B65" s="334"/>
      <c r="C65" s="466"/>
      <c r="D65" s="466"/>
      <c r="E65" s="466"/>
      <c r="F65" s="466"/>
      <c r="G65" s="466"/>
      <c r="H65" s="466"/>
      <c r="I65" s="466"/>
      <c r="J65" s="466"/>
      <c r="K65" s="466"/>
      <c r="L65" s="466"/>
      <c r="M65" s="336"/>
      <c r="N65" s="325" t="s">
        <v>329</v>
      </c>
      <c r="O65" s="326"/>
      <c r="P65" s="326"/>
      <c r="Q65" s="326"/>
      <c r="R65" s="326"/>
      <c r="S65" s="327"/>
    </row>
    <row r="66" spans="1:19" ht="15" customHeight="1" x14ac:dyDescent="0.25">
      <c r="A66" s="323"/>
      <c r="B66" s="334"/>
      <c r="C66" s="466"/>
      <c r="D66" s="466"/>
      <c r="E66" s="466"/>
      <c r="F66" s="466"/>
      <c r="G66" s="466"/>
      <c r="H66" s="466"/>
      <c r="I66" s="466"/>
      <c r="J66" s="466"/>
      <c r="K66" s="466"/>
      <c r="L66" s="466"/>
      <c r="M66" s="336"/>
      <c r="N66" s="325" t="s">
        <v>331</v>
      </c>
      <c r="O66" s="326"/>
      <c r="P66" s="326"/>
      <c r="Q66" s="326"/>
      <c r="R66" s="326"/>
      <c r="S66" s="327"/>
    </row>
    <row r="67" spans="1:19" ht="15" customHeight="1" x14ac:dyDescent="0.25">
      <c r="A67" s="323"/>
      <c r="B67" s="334"/>
      <c r="C67" s="466"/>
      <c r="D67" s="466"/>
      <c r="E67" s="466"/>
      <c r="F67" s="466"/>
      <c r="G67" s="466"/>
      <c r="H67" s="466"/>
      <c r="I67" s="466"/>
      <c r="J67" s="466"/>
      <c r="K67" s="466"/>
      <c r="L67" s="466"/>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E1_RiF!G49</f>
        <v>24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24</v>
      </c>
      <c r="H72" s="435"/>
      <c r="I72" s="436"/>
      <c r="J72" s="409"/>
      <c r="K72" s="444"/>
      <c r="L72" s="522" t="s">
        <v>124</v>
      </c>
      <c r="M72" s="523"/>
      <c r="N72" s="523"/>
      <c r="O72" s="523"/>
      <c r="P72" s="523"/>
      <c r="Q72" s="523"/>
      <c r="R72" s="523"/>
      <c r="S72" s="524"/>
    </row>
    <row r="73" spans="1:19" ht="15" customHeight="1" x14ac:dyDescent="0.25">
      <c r="A73" s="323"/>
      <c r="B73" s="411" t="s">
        <v>124</v>
      </c>
      <c r="C73" s="412"/>
      <c r="D73" s="412"/>
      <c r="E73" s="412"/>
      <c r="F73" s="413"/>
      <c r="G73" s="431">
        <v>10</v>
      </c>
      <c r="H73" s="432"/>
      <c r="I73" s="433"/>
      <c r="J73" s="409"/>
      <c r="K73" s="444"/>
      <c r="L73" s="522" t="s">
        <v>151</v>
      </c>
      <c r="M73" s="523"/>
      <c r="N73" s="523"/>
      <c r="O73" s="523"/>
      <c r="P73" s="523"/>
      <c r="Q73" s="523"/>
      <c r="R73" s="523"/>
      <c r="S73" s="524"/>
    </row>
    <row r="74" spans="1:19" ht="15" customHeight="1" x14ac:dyDescent="0.25">
      <c r="A74" s="323"/>
      <c r="B74" s="411" t="s">
        <v>125</v>
      </c>
      <c r="C74" s="412"/>
      <c r="D74" s="412"/>
      <c r="E74" s="412"/>
      <c r="F74" s="413"/>
      <c r="G74" s="431">
        <v>12</v>
      </c>
      <c r="H74" s="432"/>
      <c r="I74" s="433"/>
      <c r="J74" s="409"/>
      <c r="K74" s="444"/>
      <c r="L74" s="522" t="s">
        <v>161</v>
      </c>
      <c r="M74" s="523"/>
      <c r="N74" s="523"/>
      <c r="O74" s="523"/>
      <c r="P74" s="523"/>
      <c r="Q74" s="523"/>
      <c r="R74" s="523"/>
      <c r="S74" s="524"/>
    </row>
    <row r="75" spans="1:19" ht="15" customHeight="1" x14ac:dyDescent="0.25">
      <c r="A75" s="323"/>
      <c r="B75" s="411" t="s">
        <v>126</v>
      </c>
      <c r="C75" s="412"/>
      <c r="D75" s="412"/>
      <c r="E75" s="412"/>
      <c r="F75" s="413"/>
      <c r="G75" s="431"/>
      <c r="H75" s="432"/>
      <c r="I75" s="433"/>
      <c r="J75" s="409"/>
      <c r="K75" s="444"/>
      <c r="L75" s="522" t="s">
        <v>177</v>
      </c>
      <c r="M75" s="523"/>
      <c r="N75" s="523"/>
      <c r="O75" s="523"/>
      <c r="P75" s="523"/>
      <c r="Q75" s="523"/>
      <c r="R75" s="523"/>
      <c r="S75" s="524"/>
    </row>
    <row r="76" spans="1:19" ht="15" customHeight="1" x14ac:dyDescent="0.25">
      <c r="A76" s="323"/>
      <c r="B76" s="411" t="s">
        <v>127</v>
      </c>
      <c r="C76" s="412"/>
      <c r="D76" s="412"/>
      <c r="E76" s="412"/>
      <c r="F76" s="413"/>
      <c r="G76" s="431"/>
      <c r="H76" s="432"/>
      <c r="I76" s="433"/>
      <c r="J76" s="409"/>
      <c r="K76" s="444"/>
      <c r="L76" s="522" t="s">
        <v>165</v>
      </c>
      <c r="M76" s="523"/>
      <c r="N76" s="523"/>
      <c r="O76" s="523"/>
      <c r="P76" s="523"/>
      <c r="Q76" s="523"/>
      <c r="R76" s="523"/>
      <c r="S76" s="524"/>
    </row>
    <row r="77" spans="1:19" ht="15" customHeight="1" x14ac:dyDescent="0.25">
      <c r="A77" s="323"/>
      <c r="B77" s="411" t="s">
        <v>128</v>
      </c>
      <c r="C77" s="412"/>
      <c r="D77" s="412"/>
      <c r="E77" s="412"/>
      <c r="F77" s="413"/>
      <c r="G77" s="431"/>
      <c r="H77" s="432"/>
      <c r="I77" s="433"/>
      <c r="J77" s="409"/>
      <c r="K77" s="444"/>
      <c r="L77" s="522"/>
      <c r="M77" s="523"/>
      <c r="N77" s="523"/>
      <c r="O77" s="523"/>
      <c r="P77" s="523"/>
      <c r="Q77" s="523"/>
      <c r="R77" s="523"/>
      <c r="S77" s="524"/>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522" t="s">
        <v>150</v>
      </c>
      <c r="M81" s="523"/>
      <c r="N81" s="523"/>
      <c r="O81" s="523"/>
      <c r="P81" s="523"/>
      <c r="Q81" s="523"/>
      <c r="R81" s="523"/>
      <c r="S81" s="524"/>
    </row>
    <row r="82" spans="1:19" ht="15" customHeight="1" x14ac:dyDescent="0.25">
      <c r="A82" s="323"/>
      <c r="B82" s="411" t="s">
        <v>134</v>
      </c>
      <c r="C82" s="412"/>
      <c r="D82" s="412"/>
      <c r="E82" s="412"/>
      <c r="F82" s="413"/>
      <c r="G82" s="431">
        <v>2</v>
      </c>
      <c r="H82" s="432"/>
      <c r="I82" s="433"/>
      <c r="J82" s="409"/>
      <c r="K82" s="444"/>
      <c r="L82" s="522" t="s">
        <v>154</v>
      </c>
      <c r="M82" s="523"/>
      <c r="N82" s="523"/>
      <c r="O82" s="523"/>
      <c r="P82" s="523"/>
      <c r="Q82" s="523"/>
      <c r="R82" s="523"/>
      <c r="S82" s="524"/>
    </row>
    <row r="83" spans="1:19" ht="15" customHeight="1" x14ac:dyDescent="0.25">
      <c r="A83" s="323"/>
      <c r="B83" s="411" t="s">
        <v>135</v>
      </c>
      <c r="C83" s="412"/>
      <c r="D83" s="412"/>
      <c r="E83" s="412"/>
      <c r="F83" s="413"/>
      <c r="G83" s="431"/>
      <c r="H83" s="432"/>
      <c r="I83" s="433"/>
      <c r="J83" s="409"/>
      <c r="K83" s="444"/>
      <c r="L83" s="522" t="s">
        <v>157</v>
      </c>
      <c r="M83" s="523"/>
      <c r="N83" s="523"/>
      <c r="O83" s="523"/>
      <c r="P83" s="523"/>
      <c r="Q83" s="523"/>
      <c r="R83" s="523"/>
      <c r="S83" s="524"/>
    </row>
    <row r="84" spans="1:19" ht="15" customHeight="1" x14ac:dyDescent="0.25">
      <c r="A84" s="323"/>
      <c r="B84" s="455" t="s">
        <v>136</v>
      </c>
      <c r="C84" s="456"/>
      <c r="D84" s="456"/>
      <c r="E84" s="456"/>
      <c r="F84" s="457"/>
      <c r="G84" s="452">
        <f>E1_RiF!H49</f>
        <v>76</v>
      </c>
      <c r="H84" s="453"/>
      <c r="I84" s="454"/>
      <c r="J84" s="409"/>
      <c r="K84" s="444"/>
      <c r="L84" s="522" t="s">
        <v>177</v>
      </c>
      <c r="M84" s="523"/>
      <c r="N84" s="523"/>
      <c r="O84" s="523"/>
      <c r="P84" s="523"/>
      <c r="Q84" s="523"/>
      <c r="R84" s="523"/>
      <c r="S84" s="524"/>
    </row>
    <row r="85" spans="1:19" ht="15" customHeight="1" x14ac:dyDescent="0.25">
      <c r="A85" s="323"/>
      <c r="B85" s="459" t="s">
        <v>206</v>
      </c>
      <c r="C85" s="460"/>
      <c r="D85" s="460"/>
      <c r="E85" s="460"/>
      <c r="F85" s="461"/>
      <c r="G85" s="434">
        <f>SUM(G84,G71)</f>
        <v>100</v>
      </c>
      <c r="H85" s="435"/>
      <c r="I85" s="436"/>
      <c r="J85" s="410"/>
      <c r="K85" s="445"/>
      <c r="L85" s="522" t="s">
        <v>171</v>
      </c>
      <c r="M85" s="523"/>
      <c r="N85" s="523"/>
      <c r="O85" s="523"/>
      <c r="P85" s="523"/>
      <c r="Q85" s="523"/>
      <c r="R85" s="523"/>
      <c r="S85" s="524"/>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E1_RiF!E49</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40</v>
      </c>
      <c r="G90" s="380"/>
      <c r="H90" s="380"/>
      <c r="I90" s="381"/>
      <c r="J90" s="354"/>
      <c r="K90" s="367"/>
      <c r="L90" s="358" t="s">
        <v>293</v>
      </c>
      <c r="M90" s="359"/>
      <c r="N90" s="359"/>
      <c r="O90" s="359"/>
      <c r="P90" s="359"/>
      <c r="Q90" s="359"/>
      <c r="R90" s="359"/>
      <c r="S90" s="360"/>
    </row>
    <row r="91" spans="1:19" ht="15" customHeight="1" x14ac:dyDescent="0.25">
      <c r="A91" s="350"/>
      <c r="B91" s="376" t="s">
        <v>165</v>
      </c>
      <c r="C91" s="377"/>
      <c r="D91" s="377"/>
      <c r="E91" s="378"/>
      <c r="F91" s="379">
        <v>60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25.75" customHeight="1" x14ac:dyDescent="0.25">
      <c r="A98" s="414"/>
      <c r="B98" s="372" t="s">
        <v>437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81.75" customHeight="1" x14ac:dyDescent="0.25">
      <c r="A100" s="414"/>
      <c r="B100" s="372" t="s">
        <v>516</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85.35" customHeight="1" x14ac:dyDescent="0.25">
      <c r="A102" s="414"/>
      <c r="B102" s="372" t="s">
        <v>413</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HTjVHHWTV68M5c0Mr2uDdpzZYwDVGN48pPy4eMjtNdLHU27eGJJjfb6JbJPao06vf7O17tW3nXArO1TIFIHycg==" saltValue="fUrusanxWsl/4O+dzEnD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882BA4F3-F2F2-4D67-A7CA-C7248897FFBA}"/>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E1_RiF!B46</f>
        <v>Moduł E1/8</v>
      </c>
      <c r="B3" s="418"/>
      <c r="C3" s="418"/>
      <c r="D3" s="422" t="str">
        <f>E1_RiF!C46</f>
        <v>Finanse i rachunkowość</v>
      </c>
      <c r="E3" s="423"/>
      <c r="F3" s="423"/>
      <c r="G3" s="423"/>
      <c r="H3" s="423"/>
      <c r="I3" s="424"/>
      <c r="J3" s="3"/>
      <c r="K3" s="3"/>
      <c r="L3" s="4"/>
      <c r="M3" s="4"/>
      <c r="N3" s="4"/>
      <c r="O3" s="4"/>
      <c r="P3" s="4"/>
      <c r="Q3" s="4"/>
      <c r="R3" s="4"/>
    </row>
    <row r="4" spans="1:19" ht="18.75" thickBot="1" x14ac:dyDescent="0.3">
      <c r="A4" s="317" t="s">
        <v>110</v>
      </c>
      <c r="B4" s="317"/>
      <c r="C4" s="317"/>
      <c r="D4" s="419" t="str">
        <f>E1_RiF!B50</f>
        <v>Kurs 8.4.</v>
      </c>
      <c r="E4" s="420"/>
      <c r="F4" s="420"/>
      <c r="G4" s="420"/>
      <c r="H4" s="420"/>
      <c r="I4" s="421"/>
      <c r="J4" s="3"/>
      <c r="K4" s="3"/>
      <c r="L4" s="4"/>
      <c r="M4" s="4"/>
      <c r="N4" s="4"/>
      <c r="O4" s="4"/>
      <c r="P4" s="4"/>
      <c r="Q4" s="4"/>
      <c r="R4" s="4"/>
    </row>
    <row r="5" spans="1:19" ht="23.25" thickBot="1" x14ac:dyDescent="0.3">
      <c r="A5" s="318" t="s">
        <v>111</v>
      </c>
      <c r="B5" s="318"/>
      <c r="C5" s="318"/>
      <c r="D5" s="319" t="str">
        <f>E1_RiF!C50</f>
        <v>Strategie podatkowe</v>
      </c>
      <c r="E5" s="319"/>
      <c r="F5" s="319"/>
      <c r="G5" s="319"/>
      <c r="H5" s="319"/>
      <c r="I5" s="319"/>
      <c r="J5" s="319"/>
      <c r="K5" s="319"/>
      <c r="L5" s="320" t="s">
        <v>94</v>
      </c>
      <c r="M5" s="320"/>
      <c r="N5" s="49">
        <f>E1_RiF!D50</f>
        <v>2</v>
      </c>
      <c r="O5" s="320" t="s">
        <v>95</v>
      </c>
      <c r="P5" s="320"/>
      <c r="Q5" s="495" t="str">
        <f>E1_RiF!F46</f>
        <v>dr D. Majewska-Bielecka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(8)'!G6</f>
        <v>II</v>
      </c>
      <c r="H7" s="55" t="s">
        <v>99</v>
      </c>
      <c r="I7" s="45">
        <f>'M (8)'!I6</f>
        <v>4</v>
      </c>
      <c r="J7" s="247" t="s">
        <v>384</v>
      </c>
      <c r="K7" s="248"/>
      <c r="L7" s="426" t="s">
        <v>100</v>
      </c>
      <c r="M7" s="427"/>
      <c r="N7" s="9" t="s">
        <v>101</v>
      </c>
      <c r="O7" s="342" t="s">
        <v>102</v>
      </c>
      <c r="P7" s="342"/>
      <c r="Q7" s="343" t="s">
        <v>103</v>
      </c>
      <c r="R7" s="343"/>
      <c r="S7" s="50">
        <f>E1_RiF!G50</f>
        <v>14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760</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304</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677</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304</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678</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314</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thickBot="1" x14ac:dyDescent="0.3">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85" t="s">
        <v>679</v>
      </c>
      <c r="C39" s="386"/>
      <c r="D39" s="386"/>
      <c r="E39" s="386"/>
      <c r="F39" s="386"/>
      <c r="G39" s="386"/>
      <c r="H39" s="386"/>
      <c r="I39" s="386"/>
      <c r="J39" s="386"/>
      <c r="K39" s="386"/>
      <c r="L39" s="386"/>
      <c r="M39" s="387"/>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309</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312</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t="s">
        <v>314</v>
      </c>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680</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328</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681</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324</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328</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t="s">
        <v>330</v>
      </c>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t="s">
        <v>332</v>
      </c>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E1_RiF!G50</f>
        <v>14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14</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161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124</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178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E1_RiF!H50</f>
        <v>36</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E1_RiF!E50</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12.5" customHeight="1" x14ac:dyDescent="0.25">
      <c r="A98" s="414"/>
      <c r="B98" s="372" t="s">
        <v>409</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529" t="s">
        <v>517</v>
      </c>
      <c r="C100" s="530"/>
      <c r="D100" s="530"/>
      <c r="E100" s="530"/>
      <c r="F100" s="530"/>
      <c r="G100" s="530"/>
      <c r="H100" s="530"/>
      <c r="I100" s="530"/>
      <c r="J100" s="530"/>
      <c r="K100" s="530"/>
      <c r="L100" s="530"/>
      <c r="M100" s="530"/>
      <c r="N100" s="530"/>
      <c r="O100" s="530"/>
      <c r="P100" s="530"/>
      <c r="Q100" s="530"/>
      <c r="R100" s="530"/>
      <c r="S100" s="531"/>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4.75" customHeight="1" x14ac:dyDescent="0.25">
      <c r="A102" s="414"/>
      <c r="B102" s="372" t="s">
        <v>518</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E2Oksn2n1bfxaiYqOyWBhOR5Pp8Gs+wRIReUscUEbmcnfQ6xsd+s51p6hpVuLM/WOQH5kd8LEE6/hvRCdTf/ZA==" saltValue="4OevTP2RcIaHu1JwppmEH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91FFA5BC-F631-4EFD-B008-C67D039104F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E1_RiF!B51</f>
        <v>Moduł E1/9</v>
      </c>
      <c r="D3" s="236"/>
      <c r="E3" s="236"/>
      <c r="F3" s="237"/>
      <c r="G3" s="3"/>
      <c r="H3" s="3"/>
      <c r="I3" s="3"/>
      <c r="J3" s="3"/>
      <c r="K3" s="3"/>
      <c r="L3" s="4"/>
      <c r="M3" s="4"/>
      <c r="N3" s="4"/>
      <c r="O3" s="4"/>
      <c r="P3" s="4"/>
      <c r="Q3" s="4"/>
    </row>
    <row r="4" spans="1:19" s="5" customFormat="1" ht="39.75" customHeight="1" thickBot="1" x14ac:dyDescent="0.3">
      <c r="A4" s="234" t="s">
        <v>93</v>
      </c>
      <c r="B4" s="234"/>
      <c r="C4" s="224" t="str">
        <f>E1_RiF!C51</f>
        <v>Moduł specjalnościowy (1) RACHUNKOWOŚĆ I FINANSE</v>
      </c>
      <c r="D4" s="225"/>
      <c r="E4" s="225"/>
      <c r="F4" s="225"/>
      <c r="G4" s="225"/>
      <c r="H4" s="225"/>
      <c r="I4" s="225"/>
      <c r="J4" s="226"/>
      <c r="K4" s="229" t="s">
        <v>94</v>
      </c>
      <c r="L4" s="229"/>
      <c r="M4" s="56">
        <f>E1_RiF!D51</f>
        <v>8</v>
      </c>
      <c r="N4" s="227" t="s">
        <v>95</v>
      </c>
      <c r="O4" s="228"/>
      <c r="P4" s="221" t="str">
        <f>E1_RiF!F51</f>
        <v>dr D. Majewska-Bielecka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346</v>
      </c>
      <c r="H6" s="54" t="s">
        <v>99</v>
      </c>
      <c r="I6" s="8">
        <v>4</v>
      </c>
      <c r="J6" s="9" t="s">
        <v>291</v>
      </c>
      <c r="K6" s="245" t="s">
        <v>100</v>
      </c>
      <c r="L6" s="245"/>
      <c r="M6" s="246" t="s">
        <v>101</v>
      </c>
      <c r="N6" s="246"/>
      <c r="O6" s="57" t="s">
        <v>102</v>
      </c>
      <c r="P6" s="247" t="s">
        <v>103</v>
      </c>
      <c r="Q6" s="248"/>
      <c r="R6" s="56">
        <f>E1_RiF!G51</f>
        <v>52</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404</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403</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68.75" customHeight="1" thickBot="1" x14ac:dyDescent="0.3">
      <c r="A22" s="261" t="s">
        <v>761</v>
      </c>
      <c r="B22" s="262"/>
      <c r="C22" s="262"/>
      <c r="D22" s="262"/>
      <c r="E22" s="262"/>
      <c r="F22" s="262" t="s">
        <v>762</v>
      </c>
      <c r="G22" s="262"/>
      <c r="H22" s="262"/>
      <c r="I22" s="262"/>
      <c r="J22" s="262"/>
      <c r="K22" s="262"/>
      <c r="L22" s="262" t="s">
        <v>763</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E1_RiF!B51</f>
        <v>Moduł E1/9</v>
      </c>
      <c r="C26" s="282"/>
      <c r="D26" s="38" t="str">
        <f>E1_RiF!B52</f>
        <v>Kurs 9.1.</v>
      </c>
      <c r="E26" s="116" t="str">
        <f>E1_RiF!B51</f>
        <v>Moduł E1/9</v>
      </c>
      <c r="F26" s="289" t="str">
        <f>E1_RiF!B53</f>
        <v>Kurs 9.2.</v>
      </c>
      <c r="G26" s="290"/>
      <c r="H26" s="297"/>
      <c r="I26" s="298"/>
      <c r="J26" s="39"/>
      <c r="K26" s="305"/>
      <c r="L26" s="306"/>
      <c r="M26" s="305"/>
      <c r="N26" s="306"/>
      <c r="O26" s="307"/>
      <c r="P26" s="308"/>
      <c r="Q26" s="307"/>
      <c r="R26" s="309"/>
    </row>
    <row r="27" spans="1:19" s="14" customFormat="1" ht="59.25" customHeight="1" x14ac:dyDescent="0.25">
      <c r="A27" s="140" t="s">
        <v>111</v>
      </c>
      <c r="B27" s="476" t="str">
        <f>E1_RiF!C52</f>
        <v>Rynek i instrumenty finansowe</v>
      </c>
      <c r="C27" s="477"/>
      <c r="D27" s="478"/>
      <c r="E27" s="479" t="str">
        <f>E1_RiF!C53</f>
        <v>Finansowanie działalności gospodarczej</v>
      </c>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E1_RiF!D52</f>
        <v>4</v>
      </c>
      <c r="C28" s="284"/>
      <c r="D28" s="285"/>
      <c r="E28" s="294">
        <f>E1_RiF!D53</f>
        <v>4</v>
      </c>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x14ac:dyDescent="0.25">
      <c r="A32" s="117"/>
      <c r="B32" s="117"/>
      <c r="C32" s="117"/>
      <c r="D32" s="117"/>
      <c r="E32" s="117"/>
      <c r="F32" s="117"/>
      <c r="G32" s="117"/>
      <c r="H32" s="117"/>
      <c r="I32" s="117"/>
      <c r="J32" s="117"/>
      <c r="K32" s="117"/>
      <c r="L32" s="117"/>
      <c r="M32" s="117"/>
      <c r="N32" s="117"/>
      <c r="O32" s="117"/>
      <c r="P32" s="117"/>
      <c r="Q32" s="117"/>
      <c r="R32" s="117"/>
    </row>
    <row r="33" spans="1:18" x14ac:dyDescent="0.25">
      <c r="A33" s="117"/>
      <c r="B33" s="117"/>
      <c r="C33" s="117"/>
      <c r="D33" s="117"/>
      <c r="E33" s="117"/>
      <c r="F33" s="117"/>
      <c r="G33" s="117"/>
      <c r="H33" s="117"/>
      <c r="I33" s="117"/>
      <c r="J33" s="117"/>
      <c r="K33" s="117"/>
      <c r="L33" s="117"/>
      <c r="M33" s="117"/>
      <c r="N33" s="117"/>
      <c r="O33" s="117"/>
      <c r="P33" s="117"/>
      <c r="Q33" s="117"/>
      <c r="R33" s="117"/>
    </row>
    <row r="34" spans="1:18" x14ac:dyDescent="0.25">
      <c r="A34" s="117"/>
      <c r="B34" s="117"/>
      <c r="C34" s="117"/>
      <c r="D34" s="117"/>
      <c r="E34" s="117"/>
      <c r="F34" s="117"/>
      <c r="G34" s="117"/>
      <c r="H34" s="117"/>
      <c r="I34" s="117"/>
      <c r="J34" s="117"/>
      <c r="K34" s="117"/>
      <c r="L34" s="117"/>
      <c r="M34" s="117"/>
      <c r="N34" s="117"/>
      <c r="O34" s="117"/>
      <c r="P34" s="117"/>
      <c r="Q34" s="117"/>
      <c r="R34" s="117"/>
    </row>
    <row r="35" spans="1:18" x14ac:dyDescent="0.25">
      <c r="A35" s="117"/>
      <c r="B35" s="117"/>
      <c r="C35" s="117"/>
      <c r="D35" s="117"/>
      <c r="E35" s="117"/>
      <c r="F35" s="117"/>
      <c r="G35" s="117"/>
      <c r="H35" s="117"/>
      <c r="I35" s="117"/>
      <c r="J35" s="117"/>
      <c r="K35" s="117"/>
      <c r="L35" s="117"/>
      <c r="M35" s="117"/>
      <c r="N35" s="117"/>
      <c r="O35" s="117"/>
      <c r="P35" s="117"/>
      <c r="Q35" s="117"/>
      <c r="R35" s="117"/>
    </row>
  </sheetData>
  <sheetProtection algorithmName="SHA-512" hashValue="I6t7Jvb9HmRnxjE+vqMelLxxTET2WZdxbq+X7QOoiw4lTYJ+IGuG3AWOEVAFyiRKtyn+0YfE9MRwnkDwsZGqVw==" saltValue="i3nlrnH0/6MY14HL9v3b4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123" zoomScaleNormal="123" zoomScaleSheetLayoutView="80" workbookViewId="0">
      <selection activeCell="B91" sqref="B91:E9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E1_RiF!B51</f>
        <v>Moduł E1/9</v>
      </c>
      <c r="B3" s="418"/>
      <c r="C3" s="418"/>
      <c r="D3" s="422" t="str">
        <f>E1_RiF!C51</f>
        <v>Moduł specjalnościowy (1)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E1_RiF!B52</f>
        <v>Kurs 9.1.</v>
      </c>
      <c r="E4" s="420"/>
      <c r="F4" s="420"/>
      <c r="G4" s="420"/>
      <c r="H4" s="420"/>
      <c r="I4" s="421"/>
      <c r="J4" s="3"/>
      <c r="K4" s="3"/>
      <c r="L4" s="4"/>
      <c r="M4" s="4"/>
      <c r="N4" s="4"/>
      <c r="O4" s="4"/>
      <c r="P4" s="4"/>
      <c r="Q4" s="4"/>
      <c r="R4" s="4"/>
    </row>
    <row r="5" spans="1:19" ht="23.25" thickBot="1" x14ac:dyDescent="0.3">
      <c r="A5" s="318" t="s">
        <v>111</v>
      </c>
      <c r="B5" s="318"/>
      <c r="C5" s="318"/>
      <c r="D5" s="319" t="str">
        <f>E1_RiF!C52</f>
        <v>Rynek i instrumenty finansowe</v>
      </c>
      <c r="E5" s="319"/>
      <c r="F5" s="319"/>
      <c r="G5" s="319"/>
      <c r="H5" s="319"/>
      <c r="I5" s="319"/>
      <c r="J5" s="319"/>
      <c r="K5" s="319"/>
      <c r="L5" s="320" t="s">
        <v>94</v>
      </c>
      <c r="M5" s="320"/>
      <c r="N5" s="49">
        <f>E1_RiF!D52</f>
        <v>4</v>
      </c>
      <c r="O5" s="320" t="s">
        <v>95</v>
      </c>
      <c r="P5" s="320"/>
      <c r="Q5" s="321" t="str">
        <f>E1_RiF!F51</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(9)'!G6</f>
        <v>II</v>
      </c>
      <c r="H7" s="55" t="s">
        <v>99</v>
      </c>
      <c r="I7" s="45">
        <f>'M (9)'!I6</f>
        <v>4</v>
      </c>
      <c r="J7" s="247" t="s">
        <v>384</v>
      </c>
      <c r="K7" s="248"/>
      <c r="L7" s="426" t="s">
        <v>100</v>
      </c>
      <c r="M7" s="427"/>
      <c r="N7" s="9" t="s">
        <v>101</v>
      </c>
      <c r="O7" s="342" t="s">
        <v>102</v>
      </c>
      <c r="P7" s="342"/>
      <c r="Q7" s="343" t="s">
        <v>103</v>
      </c>
      <c r="R7" s="343"/>
      <c r="S7" s="50">
        <f>E1_RiF!G52</f>
        <v>26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819</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820</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297</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821</v>
      </c>
      <c r="C24" s="332"/>
      <c r="D24" s="332"/>
      <c r="E24" s="332"/>
      <c r="F24" s="332"/>
      <c r="G24" s="332"/>
      <c r="H24" s="332"/>
      <c r="I24" s="332"/>
      <c r="J24" s="332"/>
      <c r="K24" s="332"/>
      <c r="L24" s="332"/>
      <c r="M24" s="333"/>
      <c r="N24" s="382" t="s">
        <v>301</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822</v>
      </c>
      <c r="C29" s="332"/>
      <c r="D29" s="332"/>
      <c r="E29" s="332"/>
      <c r="F29" s="332"/>
      <c r="G29" s="332"/>
      <c r="H29" s="332"/>
      <c r="I29" s="332"/>
      <c r="J29" s="332"/>
      <c r="K29" s="332"/>
      <c r="L29" s="332"/>
      <c r="M29" s="333"/>
      <c r="N29" s="382" t="s">
        <v>297</v>
      </c>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823</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824</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309</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825</v>
      </c>
      <c r="C44" s="332"/>
      <c r="D44" s="332"/>
      <c r="E44" s="332"/>
      <c r="F44" s="332"/>
      <c r="G44" s="332"/>
      <c r="H44" s="332"/>
      <c r="I44" s="332"/>
      <c r="J44" s="332"/>
      <c r="K44" s="332"/>
      <c r="L44" s="332"/>
      <c r="M44" s="333"/>
      <c r="N44" s="382" t="s">
        <v>308</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312</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t="s">
        <v>320</v>
      </c>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532" t="s">
        <v>826</v>
      </c>
      <c r="C54" s="533"/>
      <c r="D54" s="533"/>
      <c r="E54" s="533"/>
      <c r="F54" s="533"/>
      <c r="G54" s="533"/>
      <c r="H54" s="533"/>
      <c r="I54" s="533"/>
      <c r="J54" s="533"/>
      <c r="K54" s="533"/>
      <c r="L54" s="533"/>
      <c r="M54" s="534"/>
      <c r="N54" s="344" t="s">
        <v>327</v>
      </c>
      <c r="O54" s="345"/>
      <c r="P54" s="345"/>
      <c r="Q54" s="345"/>
      <c r="R54" s="345"/>
      <c r="S54" s="346"/>
    </row>
    <row r="55" spans="1:19" ht="15" customHeight="1" x14ac:dyDescent="0.25">
      <c r="A55" s="323"/>
      <c r="B55" s="535"/>
      <c r="C55" s="536"/>
      <c r="D55" s="536"/>
      <c r="E55" s="536"/>
      <c r="F55" s="536"/>
      <c r="G55" s="536"/>
      <c r="H55" s="536"/>
      <c r="I55" s="536"/>
      <c r="J55" s="536"/>
      <c r="K55" s="536"/>
      <c r="L55" s="536"/>
      <c r="M55" s="537"/>
      <c r="N55" s="325" t="s">
        <v>332</v>
      </c>
      <c r="O55" s="326"/>
      <c r="P55" s="326"/>
      <c r="Q55" s="326"/>
      <c r="R55" s="326"/>
      <c r="S55" s="327"/>
    </row>
    <row r="56" spans="1:19" ht="15" customHeight="1" x14ac:dyDescent="0.25">
      <c r="A56" s="323"/>
      <c r="B56" s="535"/>
      <c r="C56" s="536"/>
      <c r="D56" s="536"/>
      <c r="E56" s="536"/>
      <c r="F56" s="536"/>
      <c r="G56" s="536"/>
      <c r="H56" s="536"/>
      <c r="I56" s="536"/>
      <c r="J56" s="536"/>
      <c r="K56" s="536"/>
      <c r="L56" s="536"/>
      <c r="M56" s="537"/>
      <c r="N56" s="325"/>
      <c r="O56" s="326"/>
      <c r="P56" s="326"/>
      <c r="Q56" s="326"/>
      <c r="R56" s="326"/>
      <c r="S56" s="327"/>
    </row>
    <row r="57" spans="1:19" ht="15" customHeight="1" x14ac:dyDescent="0.25">
      <c r="A57" s="323"/>
      <c r="B57" s="535"/>
      <c r="C57" s="536"/>
      <c r="D57" s="536"/>
      <c r="E57" s="536"/>
      <c r="F57" s="536"/>
      <c r="G57" s="536"/>
      <c r="H57" s="536"/>
      <c r="I57" s="536"/>
      <c r="J57" s="536"/>
      <c r="K57" s="536"/>
      <c r="L57" s="536"/>
      <c r="M57" s="537"/>
      <c r="N57" s="325"/>
      <c r="O57" s="326"/>
      <c r="P57" s="326"/>
      <c r="Q57" s="326"/>
      <c r="R57" s="326"/>
      <c r="S57" s="327"/>
    </row>
    <row r="58" spans="1:19" ht="15" customHeight="1" x14ac:dyDescent="0.25">
      <c r="A58" s="323"/>
      <c r="B58" s="538"/>
      <c r="C58" s="539"/>
      <c r="D58" s="539"/>
      <c r="E58" s="539"/>
      <c r="F58" s="539"/>
      <c r="G58" s="539"/>
      <c r="H58" s="539"/>
      <c r="I58" s="539"/>
      <c r="J58" s="539"/>
      <c r="K58" s="539"/>
      <c r="L58" s="539"/>
      <c r="M58" s="540"/>
      <c r="N58" s="347"/>
      <c r="O58" s="348"/>
      <c r="P58" s="348"/>
      <c r="Q58" s="348"/>
      <c r="R58" s="348"/>
      <c r="S58" s="349"/>
    </row>
    <row r="59" spans="1:19" ht="15" customHeight="1" x14ac:dyDescent="0.25">
      <c r="A59" s="323"/>
      <c r="B59" s="541" t="s">
        <v>827</v>
      </c>
      <c r="C59" s="542"/>
      <c r="D59" s="542"/>
      <c r="E59" s="542"/>
      <c r="F59" s="542"/>
      <c r="G59" s="542"/>
      <c r="H59" s="542"/>
      <c r="I59" s="542"/>
      <c r="J59" s="542"/>
      <c r="K59" s="542"/>
      <c r="L59" s="542"/>
      <c r="M59" s="543"/>
      <c r="N59" s="382" t="s">
        <v>322</v>
      </c>
      <c r="O59" s="383"/>
      <c r="P59" s="383"/>
      <c r="Q59" s="383"/>
      <c r="R59" s="383"/>
      <c r="S59" s="384"/>
    </row>
    <row r="60" spans="1:19" ht="15" customHeight="1" x14ac:dyDescent="0.25">
      <c r="A60" s="323"/>
      <c r="B60" s="535"/>
      <c r="C60" s="536"/>
      <c r="D60" s="536"/>
      <c r="E60" s="536"/>
      <c r="F60" s="536"/>
      <c r="G60" s="536"/>
      <c r="H60" s="536"/>
      <c r="I60" s="536"/>
      <c r="J60" s="536"/>
      <c r="K60" s="536"/>
      <c r="L60" s="536"/>
      <c r="M60" s="537"/>
      <c r="N60" s="325"/>
      <c r="O60" s="326"/>
      <c r="P60" s="326"/>
      <c r="Q60" s="326"/>
      <c r="R60" s="326"/>
      <c r="S60" s="327"/>
    </row>
    <row r="61" spans="1:19" ht="15" customHeight="1" x14ac:dyDescent="0.25">
      <c r="A61" s="323"/>
      <c r="B61" s="535"/>
      <c r="C61" s="536"/>
      <c r="D61" s="536"/>
      <c r="E61" s="536"/>
      <c r="F61" s="536"/>
      <c r="G61" s="536"/>
      <c r="H61" s="536"/>
      <c r="I61" s="536"/>
      <c r="J61" s="536"/>
      <c r="K61" s="536"/>
      <c r="L61" s="536"/>
      <c r="M61" s="537"/>
      <c r="N61" s="325"/>
      <c r="O61" s="326"/>
      <c r="P61" s="326"/>
      <c r="Q61" s="326"/>
      <c r="R61" s="326"/>
      <c r="S61" s="327"/>
    </row>
    <row r="62" spans="1:19" ht="15" customHeight="1" x14ac:dyDescent="0.25">
      <c r="A62" s="323"/>
      <c r="B62" s="535"/>
      <c r="C62" s="536"/>
      <c r="D62" s="536"/>
      <c r="E62" s="536"/>
      <c r="F62" s="536"/>
      <c r="G62" s="536"/>
      <c r="H62" s="536"/>
      <c r="I62" s="536"/>
      <c r="J62" s="536"/>
      <c r="K62" s="536"/>
      <c r="L62" s="536"/>
      <c r="M62" s="537"/>
      <c r="N62" s="325"/>
      <c r="O62" s="326"/>
      <c r="P62" s="326"/>
      <c r="Q62" s="326"/>
      <c r="R62" s="326"/>
      <c r="S62" s="327"/>
    </row>
    <row r="63" spans="1:19" ht="15" customHeight="1" x14ac:dyDescent="0.25">
      <c r="A63" s="323"/>
      <c r="B63" s="538"/>
      <c r="C63" s="539"/>
      <c r="D63" s="539"/>
      <c r="E63" s="539"/>
      <c r="F63" s="539"/>
      <c r="G63" s="539"/>
      <c r="H63" s="539"/>
      <c r="I63" s="539"/>
      <c r="J63" s="539"/>
      <c r="K63" s="539"/>
      <c r="L63" s="539"/>
      <c r="M63" s="54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E1_RiF!G52</f>
        <v>26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26</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164</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177</v>
      </c>
      <c r="M83" s="429"/>
      <c r="N83" s="429"/>
      <c r="O83" s="429"/>
      <c r="P83" s="429"/>
      <c r="Q83" s="429"/>
      <c r="R83" s="429"/>
      <c r="S83" s="430"/>
    </row>
    <row r="84" spans="1:19" ht="15" customHeight="1" x14ac:dyDescent="0.25">
      <c r="A84" s="323"/>
      <c r="B84" s="455" t="s">
        <v>136</v>
      </c>
      <c r="C84" s="456"/>
      <c r="D84" s="456"/>
      <c r="E84" s="456"/>
      <c r="F84" s="457"/>
      <c r="G84" s="452">
        <f>E1_RiF!H52</f>
        <v>74</v>
      </c>
      <c r="H84" s="453"/>
      <c r="I84" s="454"/>
      <c r="J84" s="409"/>
      <c r="K84" s="444"/>
      <c r="L84" s="428" t="s">
        <v>345</v>
      </c>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E1_RiF!E52</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75</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25</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80" customHeight="1" x14ac:dyDescent="0.25">
      <c r="A98" s="414"/>
      <c r="B98" s="372" t="s">
        <v>828</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t="s">
        <v>829</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99.75" customHeight="1" x14ac:dyDescent="0.25">
      <c r="A102" s="414"/>
      <c r="B102" s="372" t="s">
        <v>830</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ZHaMMxGnP5YekxbnrnxNt1HdwrGH/UkaF4JZKDq3g4tWFMYguUFaOtD0nQF2V89VQiwIbtefy2zGEnCJmukLWA==" saltValue="71A6NO4v9kOwnCY9qWlCO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C509A223-94AD-403E-A698-DF7A2DA4C57B}">
      <formula1>KEW_E1</formula1>
    </dataValidation>
  </dataValidations>
  <hyperlinks>
    <hyperlink ref="O13" r:id="rId1" xr:uid="{30E71AE6-1947-4228-BFA4-B9F36F94AFE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E1_RiF!B51</f>
        <v>Moduł E1/9</v>
      </c>
      <c r="B3" s="418"/>
      <c r="C3" s="418"/>
      <c r="D3" s="422" t="str">
        <f>E1_RiF!C51</f>
        <v>Moduł specjalnościowy (1)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E1_RiF!B53</f>
        <v>Kurs 9.2.</v>
      </c>
      <c r="E4" s="420"/>
      <c r="F4" s="420"/>
      <c r="G4" s="420"/>
      <c r="H4" s="420"/>
      <c r="I4" s="421"/>
      <c r="J4" s="3"/>
      <c r="K4" s="3"/>
      <c r="L4" s="4"/>
      <c r="M4" s="4"/>
      <c r="N4" s="4"/>
      <c r="O4" s="4"/>
      <c r="P4" s="4"/>
      <c r="Q4" s="4"/>
      <c r="R4" s="4"/>
    </row>
    <row r="5" spans="1:19" ht="23.25" thickBot="1" x14ac:dyDescent="0.3">
      <c r="A5" s="318" t="s">
        <v>111</v>
      </c>
      <c r="B5" s="318"/>
      <c r="C5" s="318"/>
      <c r="D5" s="319" t="str">
        <f>E1_RiF!C53</f>
        <v>Finansowanie działalności gospodarczej</v>
      </c>
      <c r="E5" s="319"/>
      <c r="F5" s="319"/>
      <c r="G5" s="319"/>
      <c r="H5" s="319"/>
      <c r="I5" s="319"/>
      <c r="J5" s="319"/>
      <c r="K5" s="319"/>
      <c r="L5" s="320" t="s">
        <v>94</v>
      </c>
      <c r="M5" s="320"/>
      <c r="N5" s="49">
        <f>E1_RiF!D53</f>
        <v>4</v>
      </c>
      <c r="O5" s="320" t="s">
        <v>95</v>
      </c>
      <c r="P5" s="320"/>
      <c r="Q5" s="321" t="str">
        <f>E1_RiF!F51</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(9)'!G6</f>
        <v>II</v>
      </c>
      <c r="H7" s="55" t="s">
        <v>99</v>
      </c>
      <c r="I7" s="45">
        <f>'M (9)'!I6</f>
        <v>4</v>
      </c>
      <c r="J7" s="247" t="s">
        <v>384</v>
      </c>
      <c r="K7" s="248"/>
      <c r="L7" s="426" t="s">
        <v>100</v>
      </c>
      <c r="M7" s="427"/>
      <c r="N7" s="9" t="s">
        <v>101</v>
      </c>
      <c r="O7" s="342" t="s">
        <v>102</v>
      </c>
      <c r="P7" s="342"/>
      <c r="Q7" s="343" t="s">
        <v>103</v>
      </c>
      <c r="R7" s="343"/>
      <c r="S7" s="50">
        <f>E1_RiF!G53</f>
        <v>26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31" t="s">
        <v>659</v>
      </c>
      <c r="C14" s="332"/>
      <c r="D14" s="332"/>
      <c r="E14" s="332"/>
      <c r="F14" s="332"/>
      <c r="G14" s="332"/>
      <c r="H14" s="332"/>
      <c r="I14" s="332"/>
      <c r="J14" s="332"/>
      <c r="K14" s="332"/>
      <c r="L14" s="332"/>
      <c r="M14" s="333"/>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298</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764</v>
      </c>
      <c r="C19" s="332"/>
      <c r="D19" s="332"/>
      <c r="E19" s="332"/>
      <c r="F19" s="332"/>
      <c r="G19" s="332"/>
      <c r="H19" s="332"/>
      <c r="I19" s="332"/>
      <c r="J19" s="332"/>
      <c r="K19" s="332"/>
      <c r="L19" s="332"/>
      <c r="M19" s="333"/>
      <c r="N19" s="382" t="s">
        <v>301</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303</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306</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662</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312</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t="s">
        <v>320</v>
      </c>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682</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312</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t="s">
        <v>315</v>
      </c>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t="s">
        <v>319</v>
      </c>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t="s">
        <v>320</v>
      </c>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118</v>
      </c>
      <c r="B54" s="385" t="s">
        <v>796</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328</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329</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683</v>
      </c>
      <c r="C59" s="332"/>
      <c r="D59" s="332"/>
      <c r="E59" s="332"/>
      <c r="F59" s="332"/>
      <c r="G59" s="332"/>
      <c r="H59" s="332"/>
      <c r="I59" s="332"/>
      <c r="J59" s="332"/>
      <c r="K59" s="332"/>
      <c r="L59" s="332"/>
      <c r="M59" s="333"/>
      <c r="N59" s="382" t="s">
        <v>327</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684</v>
      </c>
      <c r="C64" s="332"/>
      <c r="D64" s="332"/>
      <c r="E64" s="332"/>
      <c r="F64" s="332"/>
      <c r="G64" s="332"/>
      <c r="H64" s="332"/>
      <c r="I64" s="332"/>
      <c r="J64" s="332"/>
      <c r="K64" s="332"/>
      <c r="L64" s="332"/>
      <c r="M64" s="333"/>
      <c r="N64" s="382" t="s">
        <v>328</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329</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E1_RiF!G53</f>
        <v>26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26</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161</v>
      </c>
      <c r="M73" s="429"/>
      <c r="N73" s="429"/>
      <c r="O73" s="429"/>
      <c r="P73" s="429"/>
      <c r="Q73" s="429"/>
      <c r="R73" s="429"/>
      <c r="S73" s="430"/>
    </row>
    <row r="74" spans="1:19" ht="15" customHeight="1" x14ac:dyDescent="0.25">
      <c r="A74" s="323"/>
      <c r="B74" s="411" t="s">
        <v>125</v>
      </c>
      <c r="C74" s="412"/>
      <c r="D74" s="412"/>
      <c r="E74" s="412"/>
      <c r="F74" s="413"/>
      <c r="G74" s="431">
        <v>12</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168</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E1_RiF!H53</f>
        <v>74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E1_RiF!E53</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342</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20.75" customHeight="1" x14ac:dyDescent="0.25">
      <c r="A98" s="414"/>
      <c r="B98" s="372" t="s">
        <v>794</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5" customHeight="1" x14ac:dyDescent="0.25">
      <c r="A100" s="414"/>
      <c r="B100" s="372" t="s">
        <v>514</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39.950000000000003" customHeight="1" x14ac:dyDescent="0.25">
      <c r="A102" s="414"/>
      <c r="B102" s="372" t="s">
        <v>395</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IQcs+fSCVB57jyuHJp3UYM6wxkJ0bTyArqMrEn79dlM9NMA//CDBNdmkR+oGskrnDXjnFOI4VG3fklgtrhWObw==" saltValue="41W6WZpsB7LWdkoa1aoCO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EE87D7B-0720-4E06-97FC-9B41AB916025}">
      <formula1>KEK_E1</formula1>
    </dataValidation>
    <dataValidation type="list" allowBlank="1" showInputMessage="1" showErrorMessage="1" sqref="N34:S53" xr:uid="{92D2759C-0517-48D4-B89D-78EB6494A77B}">
      <formula1>KEU_E1</formula1>
    </dataValidation>
    <dataValidation type="list" allowBlank="1" showInputMessage="1" showErrorMessage="1" sqref="N14:S33" xr:uid="{700A7360-8586-4FBE-AD58-34090E5E143F}">
      <formula1>KEW_E1</formula1>
    </dataValidation>
  </dataValidations>
  <hyperlinks>
    <hyperlink ref="O13" r:id="rId1" xr:uid="{6D779DB4-17AE-4F38-BD43-21D313EBDB8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E1_RiF!B10</f>
        <v>Moduł E1/1</v>
      </c>
      <c r="B3" s="418"/>
      <c r="C3" s="418"/>
      <c r="D3" s="422" t="str">
        <f>E1_RiF!C10</f>
        <v>Biznes w działaniu</v>
      </c>
      <c r="E3" s="423"/>
      <c r="F3" s="423"/>
      <c r="G3" s="423"/>
      <c r="H3" s="423"/>
      <c r="I3" s="424"/>
      <c r="J3" s="3"/>
      <c r="K3" s="3"/>
      <c r="L3" s="4"/>
      <c r="M3" s="4"/>
      <c r="N3" s="4"/>
      <c r="O3" s="4"/>
      <c r="P3" s="4"/>
      <c r="Q3" s="4"/>
      <c r="R3" s="4"/>
    </row>
    <row r="4" spans="1:19" ht="18.75" thickBot="1" x14ac:dyDescent="0.3">
      <c r="A4" s="317" t="s">
        <v>110</v>
      </c>
      <c r="B4" s="317"/>
      <c r="C4" s="317"/>
      <c r="D4" s="419" t="str">
        <f>E1_RiF!B12</f>
        <v>Kurs 1.2.</v>
      </c>
      <c r="E4" s="420"/>
      <c r="F4" s="420"/>
      <c r="G4" s="420"/>
      <c r="H4" s="420"/>
      <c r="I4" s="421"/>
      <c r="J4" s="48"/>
      <c r="K4" s="48"/>
      <c r="L4" s="4"/>
      <c r="M4" s="4"/>
      <c r="N4" s="4"/>
      <c r="O4" s="4"/>
      <c r="P4" s="4"/>
      <c r="Q4" s="4"/>
      <c r="R4" s="4"/>
    </row>
    <row r="5" spans="1:19" ht="23.25" thickBot="1" x14ac:dyDescent="0.3">
      <c r="A5" s="318" t="s">
        <v>111</v>
      </c>
      <c r="B5" s="318"/>
      <c r="C5" s="318"/>
      <c r="D5" s="319" t="str">
        <f>E1_RiF!C12</f>
        <v>Gra symulacyjna</v>
      </c>
      <c r="E5" s="319"/>
      <c r="F5" s="319"/>
      <c r="G5" s="319"/>
      <c r="H5" s="319"/>
      <c r="I5" s="319"/>
      <c r="J5" s="319"/>
      <c r="K5" s="319"/>
      <c r="L5" s="320" t="s">
        <v>94</v>
      </c>
      <c r="M5" s="320"/>
      <c r="N5" s="49">
        <f>E1_RiF!D12</f>
        <v>1</v>
      </c>
      <c r="O5" s="320" t="s">
        <v>95</v>
      </c>
      <c r="P5" s="320"/>
      <c r="Q5" s="321" t="str">
        <f>E1_RiF!F10</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(1)'!G6</f>
        <v>I</v>
      </c>
      <c r="H7" s="55" t="s">
        <v>99</v>
      </c>
      <c r="I7" s="45">
        <f>'M (1)'!I6</f>
        <v>1</v>
      </c>
      <c r="J7" s="247" t="s">
        <v>384</v>
      </c>
      <c r="K7" s="248"/>
      <c r="L7" s="426" t="s">
        <v>100</v>
      </c>
      <c r="M7" s="427"/>
      <c r="N7" s="9" t="s">
        <v>101</v>
      </c>
      <c r="O7" s="342" t="s">
        <v>102</v>
      </c>
      <c r="P7" s="342"/>
      <c r="Q7" s="343" t="s">
        <v>103</v>
      </c>
      <c r="R7" s="343"/>
      <c r="S7" s="50">
        <f>E1_RiF!G12</f>
        <v>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549</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302</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550</v>
      </c>
      <c r="C34" s="386"/>
      <c r="D34" s="386"/>
      <c r="E34" s="386"/>
      <c r="F34" s="386"/>
      <c r="G34" s="386"/>
      <c r="H34" s="386"/>
      <c r="I34" s="386"/>
      <c r="J34" s="386"/>
      <c r="K34" s="386"/>
      <c r="L34" s="386"/>
      <c r="M34" s="387"/>
      <c r="N34" s="344" t="s">
        <v>310</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312</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313</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551</v>
      </c>
      <c r="C54" s="386"/>
      <c r="D54" s="386"/>
      <c r="E54" s="386"/>
      <c r="F54" s="386"/>
      <c r="G54" s="386"/>
      <c r="H54" s="386"/>
      <c r="I54" s="386"/>
      <c r="J54" s="386"/>
      <c r="K54" s="386"/>
      <c r="L54" s="386"/>
      <c r="M54" s="387"/>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328</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330</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E1_RiF!G12</f>
        <v>6</v>
      </c>
      <c r="H71" s="453"/>
      <c r="I71" s="454"/>
      <c r="J71" s="409"/>
      <c r="K71" s="443" t="s">
        <v>203</v>
      </c>
      <c r="L71" s="446" t="s">
        <v>122</v>
      </c>
      <c r="M71" s="447"/>
      <c r="N71" s="447"/>
      <c r="O71" s="447"/>
      <c r="P71" s="447"/>
      <c r="Q71" s="447"/>
      <c r="R71" s="447"/>
      <c r="S71" s="448"/>
    </row>
    <row r="72" spans="1:19" ht="15" customHeight="1" x14ac:dyDescent="0.25">
      <c r="A72" s="323"/>
      <c r="B72" s="440" t="s">
        <v>123</v>
      </c>
      <c r="C72" s="441"/>
      <c r="D72" s="441"/>
      <c r="E72" s="441"/>
      <c r="F72" s="442"/>
      <c r="G72" s="434">
        <f>SUM(G73:I83)</f>
        <v>6</v>
      </c>
      <c r="H72" s="435"/>
      <c r="I72" s="436"/>
      <c r="J72" s="409"/>
      <c r="K72" s="444"/>
      <c r="L72" s="428" t="s">
        <v>172</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v>6</v>
      </c>
      <c r="H80" s="432"/>
      <c r="I80" s="433"/>
      <c r="J80" s="409"/>
      <c r="K80" s="443" t="s">
        <v>204</v>
      </c>
      <c r="L80" s="446" t="s">
        <v>132</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171</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174</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E1_RiF!H12</f>
        <v>19</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E1_RiF!E12</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141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165</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146</v>
      </c>
      <c r="C97" s="370"/>
      <c r="D97" s="370"/>
      <c r="E97" s="370"/>
      <c r="F97" s="370"/>
      <c r="G97" s="370"/>
      <c r="H97" s="370"/>
      <c r="I97" s="370"/>
      <c r="J97" s="370"/>
      <c r="K97" s="370"/>
      <c r="L97" s="370"/>
      <c r="M97" s="370"/>
      <c r="N97" s="370"/>
      <c r="O97" s="370"/>
      <c r="P97" s="370"/>
      <c r="Q97" s="370"/>
      <c r="R97" s="370"/>
      <c r="S97" s="371"/>
    </row>
    <row r="98" spans="1:19" ht="107.25" customHeight="1" x14ac:dyDescent="0.25">
      <c r="A98" s="414"/>
      <c r="B98" s="372" t="s">
        <v>442</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53.25" customHeight="1" x14ac:dyDescent="0.25">
      <c r="A100" s="414"/>
      <c r="B100" s="372" t="s">
        <v>391</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9.5"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8lZuNoXPEWPksKGvtnJB1YpeyzA6V2Qm3CHO28RhTRvAcm/YueJvtH+ADzd+gulP7LhTqdVYJYIAe8qIj1Iw5A==" saltValue="XsbBC3V6koPmaJaXHiMby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303CCA90-2A8B-45EE-AADB-A2CE5C51F7C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E1_RiF!B55</f>
        <v>Moduł E1/10</v>
      </c>
      <c r="D3" s="236"/>
      <c r="E3" s="236"/>
      <c r="F3" s="237"/>
      <c r="G3" s="3"/>
      <c r="H3" s="3"/>
      <c r="I3" s="3"/>
      <c r="J3" s="3"/>
      <c r="K3" s="3"/>
      <c r="L3" s="4"/>
      <c r="M3" s="4"/>
      <c r="N3" s="4"/>
      <c r="O3" s="4"/>
      <c r="P3" s="4"/>
      <c r="Q3" s="4"/>
    </row>
    <row r="4" spans="1:19" s="5" customFormat="1" ht="39.75" customHeight="1" thickBot="1" x14ac:dyDescent="0.3">
      <c r="A4" s="234" t="s">
        <v>93</v>
      </c>
      <c r="B4" s="234"/>
      <c r="C4" s="224" t="str">
        <f>E1_RiF!C55</f>
        <v>Moduł dyplomowy (1)</v>
      </c>
      <c r="D4" s="225"/>
      <c r="E4" s="225"/>
      <c r="F4" s="225"/>
      <c r="G4" s="225"/>
      <c r="H4" s="225"/>
      <c r="I4" s="225"/>
      <c r="J4" s="226"/>
      <c r="K4" s="229" t="s">
        <v>94</v>
      </c>
      <c r="L4" s="229"/>
      <c r="M4" s="56">
        <f>E1_RiF!D55</f>
        <v>7</v>
      </c>
      <c r="N4" s="227" t="s">
        <v>95</v>
      </c>
      <c r="O4" s="228"/>
      <c r="P4" s="221" t="str">
        <f>E1_RiF!F55</f>
        <v>prof. A. Zelek</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5</v>
      </c>
      <c r="J6" s="9" t="s">
        <v>291</v>
      </c>
      <c r="K6" s="245" t="s">
        <v>100</v>
      </c>
      <c r="L6" s="245"/>
      <c r="M6" s="246" t="s">
        <v>101</v>
      </c>
      <c r="N6" s="246"/>
      <c r="O6" s="57" t="s">
        <v>102</v>
      </c>
      <c r="P6" s="247" t="s">
        <v>103</v>
      </c>
      <c r="Q6" s="248"/>
      <c r="R6" s="56">
        <f>E1_RiF!G55</f>
        <v>30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13" t="s">
        <v>417</v>
      </c>
      <c r="B11" s="514"/>
      <c r="C11" s="514"/>
      <c r="D11" s="514"/>
      <c r="E11" s="514"/>
      <c r="F11" s="514"/>
      <c r="G11" s="514"/>
      <c r="H11" s="514"/>
      <c r="I11" s="514"/>
      <c r="J11" s="514"/>
      <c r="K11" s="514"/>
      <c r="L11" s="514"/>
      <c r="M11" s="514"/>
      <c r="N11" s="514"/>
      <c r="O11" s="514"/>
      <c r="P11" s="514"/>
      <c r="Q11" s="514"/>
      <c r="R11" s="515"/>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418</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519</v>
      </c>
      <c r="B22" s="262"/>
      <c r="C22" s="262"/>
      <c r="D22" s="262"/>
      <c r="E22" s="262"/>
      <c r="F22" s="262" t="s">
        <v>520</v>
      </c>
      <c r="G22" s="262"/>
      <c r="H22" s="262"/>
      <c r="I22" s="262"/>
      <c r="J22" s="262"/>
      <c r="K22" s="262"/>
      <c r="L22" s="262" t="s">
        <v>419</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E1_RiF!B55</f>
        <v>Moduł E1/10</v>
      </c>
      <c r="C26" s="282"/>
      <c r="D26" s="38" t="str">
        <f>E1_RiF!B56</f>
        <v>Kurs 10.1.</v>
      </c>
      <c r="E26" s="116" t="str">
        <f>E1_RiF!B55</f>
        <v>Moduł E1/10</v>
      </c>
      <c r="F26" s="289" t="str">
        <f>E1_RiF!B57</f>
        <v>Kurs 10.2.</v>
      </c>
      <c r="G26" s="290"/>
      <c r="H26" s="297" t="str">
        <f>E1_RiF!B55</f>
        <v>Moduł E1/10</v>
      </c>
      <c r="I26" s="298"/>
      <c r="J26" s="39" t="str">
        <f>E1_RiF!B58</f>
        <v>Kurs 10.3.</v>
      </c>
      <c r="K26" s="305"/>
      <c r="L26" s="306"/>
      <c r="M26" s="305"/>
      <c r="N26" s="306"/>
      <c r="O26" s="307"/>
      <c r="P26" s="308"/>
      <c r="Q26" s="307"/>
      <c r="R26" s="309"/>
    </row>
    <row r="27" spans="1:19" s="14" customFormat="1" ht="59.25" customHeight="1" x14ac:dyDescent="0.25">
      <c r="A27" s="140" t="s">
        <v>111</v>
      </c>
      <c r="B27" s="476" t="str">
        <f>E1_RiF!C56</f>
        <v>Metodyka pisania prac dyplomowych</v>
      </c>
      <c r="C27" s="477"/>
      <c r="D27" s="478"/>
      <c r="E27" s="479" t="str">
        <f>E1_RiF!C57</f>
        <v>Metody badań ekonomicznych - warsztat</v>
      </c>
      <c r="F27" s="480"/>
      <c r="G27" s="481"/>
      <c r="H27" s="482" t="str">
        <f>E1_RiF!C58</f>
        <v>Praca z promotorem</v>
      </c>
      <c r="I27" s="483"/>
      <c r="J27" s="484"/>
      <c r="K27" s="485"/>
      <c r="L27" s="486"/>
      <c r="M27" s="486"/>
      <c r="N27" s="487"/>
      <c r="O27" s="488"/>
      <c r="P27" s="489"/>
      <c r="Q27" s="489"/>
      <c r="R27" s="490"/>
    </row>
    <row r="28" spans="1:19" s="14" customFormat="1" ht="30" customHeight="1" thickBot="1" x14ac:dyDescent="0.3">
      <c r="A28" s="44" t="s">
        <v>112</v>
      </c>
      <c r="B28" s="283">
        <f>E1_RiF!D56</f>
        <v>2</v>
      </c>
      <c r="C28" s="284"/>
      <c r="D28" s="285"/>
      <c r="E28" s="294">
        <f>E1_RiF!D57</f>
        <v>2</v>
      </c>
      <c r="F28" s="295"/>
      <c r="G28" s="296"/>
      <c r="H28" s="302">
        <f>E1_RiF!D58</f>
        <v>3</v>
      </c>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x14ac:dyDescent="0.25">
      <c r="A31" s="117"/>
      <c r="B31" s="117"/>
      <c r="C31" s="117"/>
      <c r="D31" s="117"/>
      <c r="E31" s="117"/>
      <c r="F31" s="117"/>
      <c r="G31" s="117"/>
      <c r="H31" s="117"/>
      <c r="I31" s="117"/>
      <c r="J31" s="117"/>
      <c r="K31" s="117"/>
      <c r="L31" s="117"/>
      <c r="M31" s="117"/>
      <c r="N31" s="117"/>
      <c r="O31" s="117"/>
      <c r="P31" s="117"/>
      <c r="Q31" s="117"/>
      <c r="R31" s="117"/>
    </row>
    <row r="32" spans="1:19" x14ac:dyDescent="0.25">
      <c r="A32" s="117"/>
      <c r="B32" s="117"/>
      <c r="C32" s="117"/>
      <c r="D32" s="117"/>
      <c r="E32" s="117"/>
      <c r="F32" s="117"/>
      <c r="G32" s="117"/>
      <c r="H32" s="117"/>
      <c r="I32" s="117"/>
      <c r="J32" s="117"/>
      <c r="K32" s="117"/>
      <c r="L32" s="117"/>
      <c r="M32" s="117"/>
      <c r="N32" s="117"/>
      <c r="O32" s="117"/>
      <c r="P32" s="117"/>
      <c r="Q32" s="117"/>
      <c r="R32" s="117"/>
    </row>
    <row r="33" spans="1:18" x14ac:dyDescent="0.25">
      <c r="A33" s="117"/>
      <c r="B33" s="117"/>
      <c r="C33" s="117"/>
      <c r="D33" s="117"/>
      <c r="E33" s="117"/>
      <c r="F33" s="117"/>
      <c r="G33" s="117"/>
      <c r="H33" s="117"/>
      <c r="I33" s="117"/>
      <c r="J33" s="117"/>
      <c r="K33" s="117"/>
      <c r="L33" s="117"/>
      <c r="M33" s="117"/>
      <c r="N33" s="117"/>
      <c r="O33" s="117"/>
      <c r="P33" s="117"/>
      <c r="Q33" s="117"/>
      <c r="R33" s="117"/>
    </row>
    <row r="34" spans="1:18" x14ac:dyDescent="0.25">
      <c r="A34" s="117"/>
      <c r="B34" s="117"/>
      <c r="C34" s="117"/>
      <c r="D34" s="117"/>
      <c r="E34" s="117"/>
      <c r="F34" s="117"/>
      <c r="G34" s="117"/>
      <c r="H34" s="117"/>
      <c r="I34" s="117"/>
      <c r="J34" s="117"/>
      <c r="K34" s="117"/>
      <c r="L34" s="117"/>
      <c r="M34" s="117"/>
      <c r="N34" s="117"/>
      <c r="O34" s="117"/>
      <c r="P34" s="117"/>
      <c r="Q34" s="117"/>
      <c r="R34" s="117"/>
    </row>
  </sheetData>
  <sheetProtection algorithmName="SHA-512" hashValue="oZ7RtYO/Uze3F3a3kDKmMuQbpehwjQZecPTT+59riDQx7gl+2g9i7hSOjHvTAd0FxKphpYLhdLuBfwc3DIQOug==" saltValue="X0lb7tinitXCSP2EML0tM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E1_RiF!B55</f>
        <v>Moduł E1/10</v>
      </c>
      <c r="B3" s="418"/>
      <c r="C3" s="418"/>
      <c r="D3" s="422" t="str">
        <f>E1_RiF!C55</f>
        <v>Moduł dyplomowy (1)</v>
      </c>
      <c r="E3" s="423"/>
      <c r="F3" s="423"/>
      <c r="G3" s="423"/>
      <c r="H3" s="423"/>
      <c r="I3" s="424"/>
      <c r="J3" s="3"/>
      <c r="K3" s="3"/>
      <c r="L3" s="4"/>
      <c r="M3" s="4"/>
      <c r="N3" s="4"/>
      <c r="O3" s="4"/>
      <c r="P3" s="4"/>
      <c r="Q3" s="4"/>
      <c r="R3" s="4"/>
    </row>
    <row r="4" spans="1:19" ht="18.75" thickBot="1" x14ac:dyDescent="0.3">
      <c r="A4" s="317" t="s">
        <v>110</v>
      </c>
      <c r="B4" s="317"/>
      <c r="C4" s="317"/>
      <c r="D4" s="419" t="str">
        <f>E1_RiF!B56</f>
        <v>Kurs 10.1.</v>
      </c>
      <c r="E4" s="420"/>
      <c r="F4" s="420"/>
      <c r="G4" s="420"/>
      <c r="H4" s="420"/>
      <c r="I4" s="421"/>
      <c r="J4" s="3"/>
      <c r="K4" s="3"/>
      <c r="L4" s="4"/>
      <c r="M4" s="4"/>
      <c r="N4" s="4"/>
      <c r="O4" s="4"/>
      <c r="P4" s="4"/>
      <c r="Q4" s="4"/>
      <c r="R4" s="4"/>
    </row>
    <row r="5" spans="1:19" ht="23.25" thickBot="1" x14ac:dyDescent="0.3">
      <c r="A5" s="318" t="s">
        <v>111</v>
      </c>
      <c r="B5" s="318"/>
      <c r="C5" s="318"/>
      <c r="D5" s="319" t="str">
        <f>E1_RiF!C56</f>
        <v>Metodyka pisania prac dyplomowych</v>
      </c>
      <c r="E5" s="319"/>
      <c r="F5" s="319"/>
      <c r="G5" s="319"/>
      <c r="H5" s="319"/>
      <c r="I5" s="319"/>
      <c r="J5" s="319"/>
      <c r="K5" s="319"/>
      <c r="L5" s="320" t="s">
        <v>94</v>
      </c>
      <c r="M5" s="320"/>
      <c r="N5" s="49">
        <f>E1_RiF!D56</f>
        <v>2</v>
      </c>
      <c r="O5" s="320" t="s">
        <v>95</v>
      </c>
      <c r="P5" s="320"/>
      <c r="Q5" s="321" t="str">
        <f>E1_RiF!F55</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(10)'!G6</f>
        <v>III</v>
      </c>
      <c r="H7" s="55" t="s">
        <v>99</v>
      </c>
      <c r="I7" s="45">
        <f>'M (10)'!I6</f>
        <v>5</v>
      </c>
      <c r="J7" s="247" t="s">
        <v>384</v>
      </c>
      <c r="K7" s="248"/>
      <c r="L7" s="426" t="s">
        <v>100</v>
      </c>
      <c r="M7" s="427"/>
      <c r="N7" s="9" t="s">
        <v>101</v>
      </c>
      <c r="O7" s="342" t="s">
        <v>102</v>
      </c>
      <c r="P7" s="342"/>
      <c r="Q7" s="343" t="s">
        <v>103</v>
      </c>
      <c r="R7" s="343"/>
      <c r="S7" s="50">
        <f>E1_RiF!G56</f>
        <v>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685</v>
      </c>
      <c r="C14" s="386"/>
      <c r="D14" s="386"/>
      <c r="E14" s="386"/>
      <c r="F14" s="386"/>
      <c r="G14" s="386"/>
      <c r="H14" s="386"/>
      <c r="I14" s="386"/>
      <c r="J14" s="386"/>
      <c r="K14" s="386"/>
      <c r="L14" s="386"/>
      <c r="M14" s="387"/>
      <c r="N14" s="344" t="s">
        <v>307</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686</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t="s">
        <v>307</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687</v>
      </c>
      <c r="C24" s="332"/>
      <c r="D24" s="332"/>
      <c r="E24" s="332"/>
      <c r="F24" s="332"/>
      <c r="G24" s="332"/>
      <c r="H24" s="332"/>
      <c r="I24" s="332"/>
      <c r="J24" s="332"/>
      <c r="K24" s="332"/>
      <c r="L24" s="332"/>
      <c r="M24" s="333"/>
      <c r="N24" s="382" t="s">
        <v>307</v>
      </c>
      <c r="O24" s="383"/>
      <c r="P24" s="383"/>
      <c r="Q24" s="383"/>
      <c r="R24" s="383"/>
      <c r="S24" s="384"/>
    </row>
    <row r="25" spans="1:19" ht="15" customHeight="1" x14ac:dyDescent="0.25">
      <c r="A25" s="323"/>
      <c r="B25" s="334"/>
      <c r="C25" s="466"/>
      <c r="D25" s="466"/>
      <c r="E25" s="466"/>
      <c r="F25" s="466"/>
      <c r="G25" s="466"/>
      <c r="H25" s="466"/>
      <c r="I25" s="466"/>
      <c r="J25" s="466"/>
      <c r="K25" s="466"/>
      <c r="L25" s="466"/>
      <c r="M25" s="336"/>
      <c r="N25" s="325" t="s">
        <v>300</v>
      </c>
      <c r="O25" s="326"/>
      <c r="P25" s="326"/>
      <c r="Q25" s="326"/>
      <c r="R25" s="326"/>
      <c r="S25" s="327"/>
    </row>
    <row r="26" spans="1:19" ht="15" customHeight="1" x14ac:dyDescent="0.25">
      <c r="A26" s="323"/>
      <c r="B26" s="334"/>
      <c r="C26" s="466"/>
      <c r="D26" s="466"/>
      <c r="E26" s="466"/>
      <c r="F26" s="466"/>
      <c r="G26" s="466"/>
      <c r="H26" s="466"/>
      <c r="I26" s="466"/>
      <c r="J26" s="466"/>
      <c r="K26" s="466"/>
      <c r="L26" s="466"/>
      <c r="M26" s="336"/>
      <c r="N26" s="325" t="s">
        <v>306</v>
      </c>
      <c r="O26" s="326"/>
      <c r="P26" s="326"/>
      <c r="Q26" s="326"/>
      <c r="R26" s="326"/>
      <c r="S26" s="327"/>
    </row>
    <row r="27" spans="1:19" ht="15"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466"/>
      <c r="D30" s="466"/>
      <c r="E30" s="466"/>
      <c r="F30" s="466"/>
      <c r="G30" s="466"/>
      <c r="H30" s="466"/>
      <c r="I30" s="466"/>
      <c r="J30" s="466"/>
      <c r="K30" s="466"/>
      <c r="L30" s="466"/>
      <c r="M30" s="336"/>
      <c r="N30" s="325"/>
      <c r="O30" s="326"/>
      <c r="P30" s="326"/>
      <c r="Q30" s="326"/>
      <c r="R30" s="326"/>
      <c r="S30" s="327"/>
    </row>
    <row r="31" spans="1:19" ht="15" hidden="1"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hidden="1"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688</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309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t="s">
        <v>310</v>
      </c>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t="s">
        <v>313</v>
      </c>
      <c r="O37" s="326"/>
      <c r="P37" s="326"/>
      <c r="Q37" s="326"/>
      <c r="R37" s="326"/>
      <c r="S37" s="327"/>
    </row>
    <row r="38" spans="1:19" ht="15" customHeight="1" thickBot="1" x14ac:dyDescent="0.3">
      <c r="A38" s="329"/>
      <c r="B38" s="388"/>
      <c r="C38" s="389"/>
      <c r="D38" s="389"/>
      <c r="E38" s="389"/>
      <c r="F38" s="389"/>
      <c r="G38" s="389"/>
      <c r="H38" s="389"/>
      <c r="I38" s="389"/>
      <c r="J38" s="389"/>
      <c r="K38" s="389"/>
      <c r="L38" s="389"/>
      <c r="M38" s="390"/>
      <c r="N38" s="347" t="s">
        <v>317</v>
      </c>
      <c r="O38" s="348"/>
      <c r="P38" s="348"/>
      <c r="Q38" s="348"/>
      <c r="R38" s="348"/>
      <c r="S38" s="349"/>
    </row>
    <row r="39" spans="1:19" ht="15" customHeight="1" x14ac:dyDescent="0.25">
      <c r="A39" s="329"/>
      <c r="B39" s="331" t="s">
        <v>689</v>
      </c>
      <c r="C39" s="332"/>
      <c r="D39" s="332"/>
      <c r="E39" s="332"/>
      <c r="F39" s="332"/>
      <c r="G39" s="332"/>
      <c r="H39" s="332"/>
      <c r="I39" s="332"/>
      <c r="J39" s="332"/>
      <c r="K39" s="332"/>
      <c r="L39" s="332"/>
      <c r="M39" s="333"/>
      <c r="N39" s="344" t="s">
        <v>308</v>
      </c>
      <c r="O39" s="345"/>
      <c r="P39" s="345"/>
      <c r="Q39" s="345"/>
      <c r="R39" s="345"/>
      <c r="S39" s="346"/>
    </row>
    <row r="40" spans="1:19" ht="15" customHeight="1" x14ac:dyDescent="0.25">
      <c r="A40" s="329"/>
      <c r="B40" s="334"/>
      <c r="C40" s="466"/>
      <c r="D40" s="466"/>
      <c r="E40" s="466"/>
      <c r="F40" s="466"/>
      <c r="G40" s="466"/>
      <c r="H40" s="466"/>
      <c r="I40" s="466"/>
      <c r="J40" s="466"/>
      <c r="K40" s="466"/>
      <c r="L40" s="466"/>
      <c r="M40" s="336"/>
      <c r="N40" s="325" t="s">
        <v>309</v>
      </c>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t="s">
        <v>310</v>
      </c>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t="s">
        <v>313</v>
      </c>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t="s">
        <v>317</v>
      </c>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466"/>
      <c r="D45" s="466"/>
      <c r="E45" s="466"/>
      <c r="F45" s="466"/>
      <c r="G45" s="466"/>
      <c r="H45" s="466"/>
      <c r="I45" s="466"/>
      <c r="J45" s="466"/>
      <c r="K45" s="466"/>
      <c r="L45" s="466"/>
      <c r="M45" s="336"/>
      <c r="N45" s="325"/>
      <c r="O45" s="326"/>
      <c r="P45" s="326"/>
      <c r="Q45" s="326"/>
      <c r="R45" s="326"/>
      <c r="S45" s="327"/>
    </row>
    <row r="46" spans="1:19" ht="15" hidden="1"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hidden="1"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466"/>
      <c r="D50" s="466"/>
      <c r="E50" s="466"/>
      <c r="F50" s="466"/>
      <c r="G50" s="466"/>
      <c r="H50" s="466"/>
      <c r="I50" s="466"/>
      <c r="J50" s="466"/>
      <c r="K50" s="466"/>
      <c r="L50" s="466"/>
      <c r="M50" s="336"/>
      <c r="N50" s="325"/>
      <c r="O50" s="326"/>
      <c r="P50" s="326"/>
      <c r="Q50" s="326"/>
      <c r="R50" s="326"/>
      <c r="S50" s="327"/>
    </row>
    <row r="51" spans="1:19" ht="15" hidden="1" customHeight="1" x14ac:dyDescent="0.25">
      <c r="A51" s="329"/>
      <c r="B51" s="334"/>
      <c r="C51" s="466"/>
      <c r="D51" s="466"/>
      <c r="E51" s="466"/>
      <c r="F51" s="466"/>
      <c r="G51" s="466"/>
      <c r="H51" s="466"/>
      <c r="I51" s="466"/>
      <c r="J51" s="466"/>
      <c r="K51" s="466"/>
      <c r="L51" s="466"/>
      <c r="M51" s="336"/>
      <c r="N51" s="325"/>
      <c r="O51" s="326"/>
      <c r="P51" s="326"/>
      <c r="Q51" s="326"/>
      <c r="R51" s="326"/>
      <c r="S51" s="327"/>
    </row>
    <row r="52" spans="1:19" ht="15" hidden="1"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766</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329</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t="s">
        <v>331</v>
      </c>
      <c r="O57" s="326"/>
      <c r="P57" s="326"/>
      <c r="Q57" s="326"/>
      <c r="R57" s="326"/>
      <c r="S57" s="327"/>
    </row>
    <row r="58" spans="1:19" ht="15" customHeight="1" thickBot="1" x14ac:dyDescent="0.3">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690</v>
      </c>
      <c r="C59" s="332"/>
      <c r="D59" s="332"/>
      <c r="E59" s="332"/>
      <c r="F59" s="332"/>
      <c r="G59" s="332"/>
      <c r="H59" s="332"/>
      <c r="I59" s="332"/>
      <c r="J59" s="332"/>
      <c r="K59" s="332"/>
      <c r="L59" s="332"/>
      <c r="M59" s="333"/>
      <c r="N59" s="344" t="s">
        <v>322</v>
      </c>
      <c r="O59" s="345"/>
      <c r="P59" s="345"/>
      <c r="Q59" s="345"/>
      <c r="R59" s="345"/>
      <c r="S59" s="346"/>
    </row>
    <row r="60" spans="1:19" ht="15" customHeight="1" x14ac:dyDescent="0.25">
      <c r="A60" s="323"/>
      <c r="B60" s="334"/>
      <c r="C60" s="335"/>
      <c r="D60" s="335"/>
      <c r="E60" s="335"/>
      <c r="F60" s="335"/>
      <c r="G60" s="335"/>
      <c r="H60" s="335"/>
      <c r="I60" s="335"/>
      <c r="J60" s="335"/>
      <c r="K60" s="335"/>
      <c r="L60" s="335"/>
      <c r="M60" s="336"/>
      <c r="N60" s="325" t="s">
        <v>324</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329</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t="s">
        <v>331</v>
      </c>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E1_RiF!G56</f>
        <v>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6</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v>3</v>
      </c>
      <c r="H73" s="432"/>
      <c r="I73" s="433"/>
      <c r="J73" s="409"/>
      <c r="K73" s="444"/>
      <c r="L73" s="428" t="s">
        <v>164</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3</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166</v>
      </c>
      <c r="M83" s="429"/>
      <c r="N83" s="429"/>
      <c r="O83" s="429"/>
      <c r="P83" s="429"/>
      <c r="Q83" s="429"/>
      <c r="R83" s="429"/>
      <c r="S83" s="430"/>
    </row>
    <row r="84" spans="1:19" ht="15" customHeight="1" x14ac:dyDescent="0.25">
      <c r="A84" s="323"/>
      <c r="B84" s="455" t="s">
        <v>136</v>
      </c>
      <c r="C84" s="456"/>
      <c r="D84" s="456"/>
      <c r="E84" s="456"/>
      <c r="F84" s="457"/>
      <c r="G84" s="452">
        <f>E1_RiF!H56</f>
        <v>44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E1_RiF!E56</f>
        <v>zal. bez oceny</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51.5" customHeight="1" x14ac:dyDescent="0.25">
      <c r="A98" s="414"/>
      <c r="B98" s="372" t="s">
        <v>521</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53.25" customHeight="1" x14ac:dyDescent="0.25">
      <c r="A100" s="414"/>
      <c r="B100" s="372" t="s">
        <v>522</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9.75" customHeight="1" x14ac:dyDescent="0.25">
      <c r="A102" s="414"/>
      <c r="B102" s="372" t="s">
        <v>523</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20lCQL5p5xFQ50Pwr674Dk8SoY6c5VnfViKdp2KGbfE4gNAyFmxxl36aFTckydIVy+PZBY+riA9vjv+yndJiwA==" saltValue="vD8rp58X5rJ+Rr680aCCN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D0F17740-58B2-40D0-885C-EC32816CD13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E1_RiF!B55</f>
        <v>Moduł E1/10</v>
      </c>
      <c r="B3" s="418"/>
      <c r="C3" s="418"/>
      <c r="D3" s="422" t="str">
        <f>E1_RiF!C55</f>
        <v>Moduł dyplomowy (1)</v>
      </c>
      <c r="E3" s="423"/>
      <c r="F3" s="423"/>
      <c r="G3" s="423"/>
      <c r="H3" s="423"/>
      <c r="I3" s="424"/>
      <c r="J3" s="3"/>
      <c r="K3" s="3"/>
      <c r="L3" s="4"/>
      <c r="M3" s="4"/>
      <c r="N3" s="4"/>
      <c r="O3" s="4"/>
      <c r="P3" s="4"/>
      <c r="Q3" s="4"/>
      <c r="R3" s="4"/>
    </row>
    <row r="4" spans="1:19" ht="18.75" thickBot="1" x14ac:dyDescent="0.3">
      <c r="A4" s="317" t="s">
        <v>110</v>
      </c>
      <c r="B4" s="317"/>
      <c r="C4" s="317"/>
      <c r="D4" s="419" t="str">
        <f>E1_RiF!B57</f>
        <v>Kurs 10.2.</v>
      </c>
      <c r="E4" s="420"/>
      <c r="F4" s="420"/>
      <c r="G4" s="420"/>
      <c r="H4" s="420"/>
      <c r="I4" s="421"/>
      <c r="J4" s="3"/>
      <c r="K4" s="3"/>
      <c r="L4" s="4"/>
      <c r="M4" s="4"/>
      <c r="N4" s="4"/>
      <c r="O4" s="4"/>
      <c r="P4" s="4"/>
      <c r="Q4" s="4"/>
      <c r="R4" s="4"/>
    </row>
    <row r="5" spans="1:19" ht="23.25" thickBot="1" x14ac:dyDescent="0.3">
      <c r="A5" s="318" t="s">
        <v>111</v>
      </c>
      <c r="B5" s="318"/>
      <c r="C5" s="318"/>
      <c r="D5" s="319" t="str">
        <f>E1_RiF!C57</f>
        <v>Metody badań ekonomicznych - warsztat</v>
      </c>
      <c r="E5" s="319"/>
      <c r="F5" s="319"/>
      <c r="G5" s="319"/>
      <c r="H5" s="319"/>
      <c r="I5" s="319"/>
      <c r="J5" s="319"/>
      <c r="K5" s="319"/>
      <c r="L5" s="320" t="s">
        <v>94</v>
      </c>
      <c r="M5" s="320"/>
      <c r="N5" s="49">
        <f>E1_RiF!D57</f>
        <v>2</v>
      </c>
      <c r="O5" s="320" t="s">
        <v>95</v>
      </c>
      <c r="P5" s="320"/>
      <c r="Q5" s="321" t="str">
        <f>E1_RiF!F55</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(10)'!G6</f>
        <v>III</v>
      </c>
      <c r="H7" s="55" t="s">
        <v>99</v>
      </c>
      <c r="I7" s="45">
        <f>'M (10)'!I6</f>
        <v>5</v>
      </c>
      <c r="J7" s="247" t="s">
        <v>384</v>
      </c>
      <c r="K7" s="248"/>
      <c r="L7" s="426" t="s">
        <v>100</v>
      </c>
      <c r="M7" s="427"/>
      <c r="N7" s="9" t="s">
        <v>101</v>
      </c>
      <c r="O7" s="342" t="s">
        <v>102</v>
      </c>
      <c r="P7" s="342"/>
      <c r="Q7" s="343" t="s">
        <v>103</v>
      </c>
      <c r="R7" s="343"/>
      <c r="S7" s="50">
        <f>E1_RiF!G57</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691</v>
      </c>
      <c r="C14" s="386"/>
      <c r="D14" s="386"/>
      <c r="E14" s="386"/>
      <c r="F14" s="386"/>
      <c r="G14" s="386"/>
      <c r="H14" s="386"/>
      <c r="I14" s="386"/>
      <c r="J14" s="386"/>
      <c r="K14" s="386"/>
      <c r="L14" s="386"/>
      <c r="M14" s="387"/>
      <c r="N14" s="344" t="s">
        <v>298</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306</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t="s">
        <v>307</v>
      </c>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thickBot="1" x14ac:dyDescent="0.3">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692</v>
      </c>
      <c r="C19" s="332"/>
      <c r="D19" s="332"/>
      <c r="E19" s="332"/>
      <c r="F19" s="332"/>
      <c r="G19" s="332"/>
      <c r="H19" s="332"/>
      <c r="I19" s="332"/>
      <c r="J19" s="332"/>
      <c r="K19" s="332"/>
      <c r="L19" s="332"/>
      <c r="M19" s="333"/>
      <c r="N19" s="344" t="s">
        <v>298</v>
      </c>
      <c r="O19" s="345"/>
      <c r="P19" s="345"/>
      <c r="Q19" s="345"/>
      <c r="R19" s="345"/>
      <c r="S19" s="346"/>
    </row>
    <row r="20" spans="1:19" ht="15" customHeight="1" x14ac:dyDescent="0.25">
      <c r="A20" s="323"/>
      <c r="B20" s="334"/>
      <c r="C20" s="466"/>
      <c r="D20" s="466"/>
      <c r="E20" s="466"/>
      <c r="F20" s="466"/>
      <c r="G20" s="466"/>
      <c r="H20" s="466"/>
      <c r="I20" s="466"/>
      <c r="J20" s="466"/>
      <c r="K20" s="466"/>
      <c r="L20" s="466"/>
      <c r="M20" s="336"/>
      <c r="N20" s="325" t="s">
        <v>306</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t="s">
        <v>307</v>
      </c>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466"/>
      <c r="D25" s="466"/>
      <c r="E25" s="466"/>
      <c r="F25" s="466"/>
      <c r="G25" s="466"/>
      <c r="H25" s="466"/>
      <c r="I25" s="466"/>
      <c r="J25" s="466"/>
      <c r="K25" s="466"/>
      <c r="L25" s="466"/>
      <c r="M25" s="336"/>
      <c r="N25" s="325"/>
      <c r="O25" s="326"/>
      <c r="P25" s="326"/>
      <c r="Q25" s="326"/>
      <c r="R25" s="326"/>
      <c r="S25" s="327"/>
    </row>
    <row r="26" spans="1:19" ht="15" hidden="1" customHeight="1" x14ac:dyDescent="0.25">
      <c r="A26" s="323"/>
      <c r="B26" s="334"/>
      <c r="C26" s="466"/>
      <c r="D26" s="466"/>
      <c r="E26" s="466"/>
      <c r="F26" s="466"/>
      <c r="G26" s="466"/>
      <c r="H26" s="466"/>
      <c r="I26" s="466"/>
      <c r="J26" s="466"/>
      <c r="K26" s="466"/>
      <c r="L26" s="466"/>
      <c r="M26" s="336"/>
      <c r="N26" s="325"/>
      <c r="O26" s="326"/>
      <c r="P26" s="326"/>
      <c r="Q26" s="326"/>
      <c r="R26" s="326"/>
      <c r="S26" s="327"/>
    </row>
    <row r="27" spans="1:19" ht="15" hidden="1"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466"/>
      <c r="D30" s="466"/>
      <c r="E30" s="466"/>
      <c r="F30" s="466"/>
      <c r="G30" s="466"/>
      <c r="H30" s="466"/>
      <c r="I30" s="466"/>
      <c r="J30" s="466"/>
      <c r="K30" s="466"/>
      <c r="L30" s="466"/>
      <c r="M30" s="336"/>
      <c r="N30" s="325"/>
      <c r="O30" s="326"/>
      <c r="P30" s="326"/>
      <c r="Q30" s="326"/>
      <c r="R30" s="326"/>
      <c r="S30" s="327"/>
    </row>
    <row r="31" spans="1:19" ht="15" hidden="1"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hidden="1"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693</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310</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694</v>
      </c>
      <c r="C39" s="332"/>
      <c r="D39" s="332"/>
      <c r="E39" s="332"/>
      <c r="F39" s="332"/>
      <c r="G39" s="332"/>
      <c r="H39" s="332"/>
      <c r="I39" s="332"/>
      <c r="J39" s="332"/>
      <c r="K39" s="332"/>
      <c r="L39" s="332"/>
      <c r="M39" s="333"/>
      <c r="N39" s="325" t="s">
        <v>310</v>
      </c>
      <c r="O39" s="326"/>
      <c r="P39" s="326"/>
      <c r="Q39" s="326"/>
      <c r="R39" s="326"/>
      <c r="S39" s="327"/>
    </row>
    <row r="40" spans="1:19" ht="15" customHeight="1" x14ac:dyDescent="0.25">
      <c r="A40" s="329"/>
      <c r="B40" s="334"/>
      <c r="C40" s="466"/>
      <c r="D40" s="466"/>
      <c r="E40" s="466"/>
      <c r="F40" s="466"/>
      <c r="G40" s="466"/>
      <c r="H40" s="466"/>
      <c r="I40" s="466"/>
      <c r="J40" s="466"/>
      <c r="K40" s="466"/>
      <c r="L40" s="466"/>
      <c r="M40" s="336"/>
      <c r="N40" s="325"/>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466"/>
      <c r="D45" s="466"/>
      <c r="E45" s="466"/>
      <c r="F45" s="466"/>
      <c r="G45" s="466"/>
      <c r="H45" s="466"/>
      <c r="I45" s="466"/>
      <c r="J45" s="466"/>
      <c r="K45" s="466"/>
      <c r="L45" s="466"/>
      <c r="M45" s="336"/>
      <c r="N45" s="325"/>
      <c r="O45" s="326"/>
      <c r="P45" s="326"/>
      <c r="Q45" s="326"/>
      <c r="R45" s="326"/>
      <c r="S45" s="327"/>
    </row>
    <row r="46" spans="1:19" ht="15" hidden="1"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hidden="1"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466"/>
      <c r="D50" s="466"/>
      <c r="E50" s="466"/>
      <c r="F50" s="466"/>
      <c r="G50" s="466"/>
      <c r="H50" s="466"/>
      <c r="I50" s="466"/>
      <c r="J50" s="466"/>
      <c r="K50" s="466"/>
      <c r="L50" s="466"/>
      <c r="M50" s="336"/>
      <c r="N50" s="325"/>
      <c r="O50" s="326"/>
      <c r="P50" s="326"/>
      <c r="Q50" s="326"/>
      <c r="R50" s="326"/>
      <c r="S50" s="327"/>
    </row>
    <row r="51" spans="1:19" ht="15" hidden="1" customHeight="1" x14ac:dyDescent="0.25">
      <c r="A51" s="329"/>
      <c r="B51" s="334"/>
      <c r="C51" s="466"/>
      <c r="D51" s="466"/>
      <c r="E51" s="466"/>
      <c r="F51" s="466"/>
      <c r="G51" s="466"/>
      <c r="H51" s="466"/>
      <c r="I51" s="466"/>
      <c r="J51" s="466"/>
      <c r="K51" s="466"/>
      <c r="L51" s="466"/>
      <c r="M51" s="336"/>
      <c r="N51" s="325"/>
      <c r="O51" s="326"/>
      <c r="P51" s="326"/>
      <c r="Q51" s="326"/>
      <c r="R51" s="326"/>
      <c r="S51" s="327"/>
    </row>
    <row r="52" spans="1:19" ht="15" hidden="1"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695</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331</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E1_RiF!G57</f>
        <v>12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12</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161</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166</v>
      </c>
      <c r="M83" s="429"/>
      <c r="N83" s="429"/>
      <c r="O83" s="429"/>
      <c r="P83" s="429"/>
      <c r="Q83" s="429"/>
      <c r="R83" s="429"/>
      <c r="S83" s="430"/>
    </row>
    <row r="84" spans="1:19" ht="15" customHeight="1" x14ac:dyDescent="0.25">
      <c r="A84" s="323"/>
      <c r="B84" s="455" t="s">
        <v>136</v>
      </c>
      <c r="C84" s="456"/>
      <c r="D84" s="456"/>
      <c r="E84" s="456"/>
      <c r="F84" s="457"/>
      <c r="G84" s="452">
        <f>E1_RiF!H57</f>
        <v>38</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E1_RiF!E57</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48.1" customHeight="1" x14ac:dyDescent="0.25">
      <c r="A98" s="414"/>
      <c r="B98" s="372" t="s">
        <v>524</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42.75" customHeight="1" x14ac:dyDescent="0.25">
      <c r="A100" s="414"/>
      <c r="B100" s="544" t="s">
        <v>420</v>
      </c>
      <c r="C100" s="545"/>
      <c r="D100" s="545"/>
      <c r="E100" s="545"/>
      <c r="F100" s="545"/>
      <c r="G100" s="545"/>
      <c r="H100" s="545"/>
      <c r="I100" s="545"/>
      <c r="J100" s="545"/>
      <c r="K100" s="545"/>
      <c r="L100" s="545"/>
      <c r="M100" s="545"/>
      <c r="N100" s="545"/>
      <c r="O100" s="545"/>
      <c r="P100" s="545"/>
      <c r="Q100" s="545"/>
      <c r="R100" s="545"/>
      <c r="S100" s="546"/>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8.75" customHeight="1" x14ac:dyDescent="0.25">
      <c r="A102" s="414"/>
      <c r="B102" s="372" t="s">
        <v>525</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dmR/ZQGIXvnEgMo6GxjLmVhR7Yf5FHSJ1dkxyOznyhTTQhYC5/6rdGvwpaZijVHzhOA9LDZcvcIgPxrbl+oF1A==" saltValue="QAdUpl0fb7UkQ6B+1O/nB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6FC61385-0C87-4C01-940A-ED8EEAF62ED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E1_RiF!B55</f>
        <v>Moduł E1/10</v>
      </c>
      <c r="B3" s="418"/>
      <c r="C3" s="418"/>
      <c r="D3" s="422" t="str">
        <f>E1_RiF!C55</f>
        <v>Moduł dyplomowy (1)</v>
      </c>
      <c r="E3" s="423"/>
      <c r="F3" s="423"/>
      <c r="G3" s="423"/>
      <c r="H3" s="423"/>
      <c r="I3" s="424"/>
      <c r="J3" s="3"/>
      <c r="K3" s="3"/>
      <c r="L3" s="4"/>
      <c r="M3" s="4"/>
      <c r="N3" s="4"/>
      <c r="O3" s="4"/>
      <c r="P3" s="4"/>
      <c r="Q3" s="4"/>
      <c r="R3" s="4"/>
    </row>
    <row r="4" spans="1:19" ht="18.75" thickBot="1" x14ac:dyDescent="0.3">
      <c r="A4" s="317" t="s">
        <v>110</v>
      </c>
      <c r="B4" s="317"/>
      <c r="C4" s="317"/>
      <c r="D4" s="419" t="str">
        <f>E1_RiF!B58</f>
        <v>Kurs 10.3.</v>
      </c>
      <c r="E4" s="420"/>
      <c r="F4" s="420"/>
      <c r="G4" s="420"/>
      <c r="H4" s="420"/>
      <c r="I4" s="421"/>
      <c r="J4" s="3"/>
      <c r="K4" s="3"/>
      <c r="L4" s="4"/>
      <c r="M4" s="4"/>
      <c r="N4" s="4"/>
      <c r="O4" s="4"/>
      <c r="P4" s="4"/>
      <c r="Q4" s="4"/>
      <c r="R4" s="4"/>
    </row>
    <row r="5" spans="1:19" ht="23.25" thickBot="1" x14ac:dyDescent="0.3">
      <c r="A5" s="318" t="s">
        <v>111</v>
      </c>
      <c r="B5" s="318"/>
      <c r="C5" s="318"/>
      <c r="D5" s="319" t="str">
        <f>E1_RiF!C58</f>
        <v>Praca z promotorem</v>
      </c>
      <c r="E5" s="319"/>
      <c r="F5" s="319"/>
      <c r="G5" s="319"/>
      <c r="H5" s="319"/>
      <c r="I5" s="319"/>
      <c r="J5" s="319"/>
      <c r="K5" s="319"/>
      <c r="L5" s="320" t="s">
        <v>94</v>
      </c>
      <c r="M5" s="320"/>
      <c r="N5" s="49">
        <f>E1_RiF!D58</f>
        <v>3</v>
      </c>
      <c r="O5" s="320" t="s">
        <v>95</v>
      </c>
      <c r="P5" s="320"/>
      <c r="Q5" s="321" t="str">
        <f>E1_RiF!F55</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(10)'!G6</f>
        <v>III</v>
      </c>
      <c r="H7" s="55" t="s">
        <v>99</v>
      </c>
      <c r="I7" s="45">
        <f>'M (10)'!I6</f>
        <v>5</v>
      </c>
      <c r="J7" s="247" t="s">
        <v>384</v>
      </c>
      <c r="K7" s="248"/>
      <c r="L7" s="426" t="s">
        <v>100</v>
      </c>
      <c r="M7" s="427"/>
      <c r="N7" s="9" t="s">
        <v>101</v>
      </c>
      <c r="O7" s="342" t="s">
        <v>102</v>
      </c>
      <c r="P7" s="342"/>
      <c r="Q7" s="343" t="s">
        <v>103</v>
      </c>
      <c r="R7" s="343"/>
      <c r="S7" s="50">
        <f>E1_RiF!G58</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696</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298</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t="s">
        <v>307</v>
      </c>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466"/>
      <c r="D25" s="466"/>
      <c r="E25" s="466"/>
      <c r="F25" s="466"/>
      <c r="G25" s="466"/>
      <c r="H25" s="466"/>
      <c r="I25" s="466"/>
      <c r="J25" s="466"/>
      <c r="K25" s="466"/>
      <c r="L25" s="466"/>
      <c r="M25" s="336"/>
      <c r="N25" s="325"/>
      <c r="O25" s="326"/>
      <c r="P25" s="326"/>
      <c r="Q25" s="326"/>
      <c r="R25" s="326"/>
      <c r="S25" s="327"/>
    </row>
    <row r="26" spans="1:19" ht="15" hidden="1" customHeight="1" x14ac:dyDescent="0.25">
      <c r="A26" s="323"/>
      <c r="B26" s="334"/>
      <c r="C26" s="466"/>
      <c r="D26" s="466"/>
      <c r="E26" s="466"/>
      <c r="F26" s="466"/>
      <c r="G26" s="466"/>
      <c r="H26" s="466"/>
      <c r="I26" s="466"/>
      <c r="J26" s="466"/>
      <c r="K26" s="466"/>
      <c r="L26" s="466"/>
      <c r="M26" s="336"/>
      <c r="N26" s="325"/>
      <c r="O26" s="326"/>
      <c r="P26" s="326"/>
      <c r="Q26" s="326"/>
      <c r="R26" s="326"/>
      <c r="S26" s="327"/>
    </row>
    <row r="27" spans="1:19" ht="15" hidden="1"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466"/>
      <c r="D30" s="466"/>
      <c r="E30" s="466"/>
      <c r="F30" s="466"/>
      <c r="G30" s="466"/>
      <c r="H30" s="466"/>
      <c r="I30" s="466"/>
      <c r="J30" s="466"/>
      <c r="K30" s="466"/>
      <c r="L30" s="466"/>
      <c r="M30" s="336"/>
      <c r="N30" s="325"/>
      <c r="O30" s="326"/>
      <c r="P30" s="326"/>
      <c r="Q30" s="326"/>
      <c r="R30" s="326"/>
      <c r="S30" s="327"/>
    </row>
    <row r="31" spans="1:19" ht="15" hidden="1"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hidden="1"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697</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309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t="s">
        <v>310</v>
      </c>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t="s">
        <v>311</v>
      </c>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466"/>
      <c r="D45" s="466"/>
      <c r="E45" s="466"/>
      <c r="F45" s="466"/>
      <c r="G45" s="466"/>
      <c r="H45" s="466"/>
      <c r="I45" s="466"/>
      <c r="J45" s="466"/>
      <c r="K45" s="466"/>
      <c r="L45" s="466"/>
      <c r="M45" s="336"/>
      <c r="N45" s="325"/>
      <c r="O45" s="326"/>
      <c r="P45" s="326"/>
      <c r="Q45" s="326"/>
      <c r="R45" s="326"/>
      <c r="S45" s="327"/>
    </row>
    <row r="46" spans="1:19" ht="15" hidden="1"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hidden="1"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466"/>
      <c r="D50" s="466"/>
      <c r="E50" s="466"/>
      <c r="F50" s="466"/>
      <c r="G50" s="466"/>
      <c r="H50" s="466"/>
      <c r="I50" s="466"/>
      <c r="J50" s="466"/>
      <c r="K50" s="466"/>
      <c r="L50" s="466"/>
      <c r="M50" s="336"/>
      <c r="N50" s="325"/>
      <c r="O50" s="326"/>
      <c r="P50" s="326"/>
      <c r="Q50" s="326"/>
      <c r="R50" s="326"/>
      <c r="S50" s="327"/>
    </row>
    <row r="51" spans="1:19" ht="15" hidden="1" customHeight="1" x14ac:dyDescent="0.25">
      <c r="A51" s="329"/>
      <c r="B51" s="334"/>
      <c r="C51" s="466"/>
      <c r="D51" s="466"/>
      <c r="E51" s="466"/>
      <c r="F51" s="466"/>
      <c r="G51" s="466"/>
      <c r="H51" s="466"/>
      <c r="I51" s="466"/>
      <c r="J51" s="466"/>
      <c r="K51" s="466"/>
      <c r="L51" s="466"/>
      <c r="M51" s="336"/>
      <c r="N51" s="325"/>
      <c r="O51" s="326"/>
      <c r="P51" s="326"/>
      <c r="Q51" s="326"/>
      <c r="R51" s="326"/>
      <c r="S51" s="327"/>
    </row>
    <row r="52" spans="1:19" ht="15" hidden="1"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698</v>
      </c>
      <c r="C54" s="386"/>
      <c r="D54" s="386"/>
      <c r="E54" s="386"/>
      <c r="F54" s="386"/>
      <c r="G54" s="386"/>
      <c r="H54" s="386"/>
      <c r="I54" s="386"/>
      <c r="J54" s="386"/>
      <c r="K54" s="386"/>
      <c r="L54" s="386"/>
      <c r="M54" s="387"/>
      <c r="N54" s="344" t="s">
        <v>324</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331</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E1_RiF!G58</f>
        <v>12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12</v>
      </c>
      <c r="H72" s="435"/>
      <c r="I72" s="436"/>
      <c r="J72" s="409"/>
      <c r="K72" s="444"/>
      <c r="L72" s="428" t="s">
        <v>158</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185</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v>6</v>
      </c>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v>4</v>
      </c>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v>2</v>
      </c>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166</v>
      </c>
      <c r="M83" s="429"/>
      <c r="N83" s="429"/>
      <c r="O83" s="429"/>
      <c r="P83" s="429"/>
      <c r="Q83" s="429"/>
      <c r="R83" s="429"/>
      <c r="S83" s="430"/>
    </row>
    <row r="84" spans="1:19" ht="15" customHeight="1" x14ac:dyDescent="0.25">
      <c r="A84" s="323"/>
      <c r="B84" s="455" t="s">
        <v>136</v>
      </c>
      <c r="C84" s="456"/>
      <c r="D84" s="456"/>
      <c r="E84" s="456"/>
      <c r="F84" s="457"/>
      <c r="G84" s="452">
        <f>E1_RiF!H58</f>
        <v>63</v>
      </c>
      <c r="H84" s="453"/>
      <c r="I84" s="454"/>
      <c r="J84" s="409"/>
      <c r="K84" s="444"/>
      <c r="L84" s="428" t="s">
        <v>171</v>
      </c>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E1_RiF!E58</f>
        <v>zal. bez oceny</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32.75" customHeight="1" x14ac:dyDescent="0.25">
      <c r="A98" s="414"/>
      <c r="B98" s="372" t="s">
        <v>526</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30" customHeight="1" x14ac:dyDescent="0.25">
      <c r="A100" s="414"/>
      <c r="B100" s="372"/>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30"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Cm0C9ajumwynEdh0F5WikohEpqcO6H0EJZUdKGXUN+a/TGX2vc9mdT4bt66dTnijXRtkOKUIiHJtnZiT066WsA==" saltValue="LbrnnF7TlrreLzn+HvBvK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E93F8DD1-84B1-436E-92E3-D88785665F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E1_RiF!B59</f>
        <v>Moduł E1/11</v>
      </c>
      <c r="D3" s="236"/>
      <c r="E3" s="236"/>
      <c r="F3" s="237"/>
      <c r="G3" s="3"/>
      <c r="H3" s="3"/>
      <c r="I3" s="3"/>
      <c r="J3" s="3"/>
      <c r="K3" s="3"/>
      <c r="L3" s="4"/>
      <c r="M3" s="4"/>
      <c r="N3" s="4"/>
      <c r="O3" s="4"/>
      <c r="P3" s="4"/>
      <c r="Q3" s="4"/>
    </row>
    <row r="4" spans="1:19" s="5" customFormat="1" ht="39.75" customHeight="1" thickBot="1" x14ac:dyDescent="0.3">
      <c r="A4" s="234" t="s">
        <v>93</v>
      </c>
      <c r="B4" s="234"/>
      <c r="C4" s="224" t="str">
        <f>E1_RiF!C59</f>
        <v>Moduł specjalnościowy (2) RACHUNKOWOŚĆ I FINANSE</v>
      </c>
      <c r="D4" s="225"/>
      <c r="E4" s="225"/>
      <c r="F4" s="225"/>
      <c r="G4" s="225"/>
      <c r="H4" s="225"/>
      <c r="I4" s="225"/>
      <c r="J4" s="226"/>
      <c r="K4" s="229" t="s">
        <v>94</v>
      </c>
      <c r="L4" s="229"/>
      <c r="M4" s="56">
        <f>E1_RiF!D59</f>
        <v>14</v>
      </c>
      <c r="N4" s="227" t="s">
        <v>95</v>
      </c>
      <c r="O4" s="228"/>
      <c r="P4" s="221" t="str">
        <f>E1_RiF!F59</f>
        <v>dr D. Majewska-Bielecka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5</v>
      </c>
      <c r="J6" s="9" t="s">
        <v>291</v>
      </c>
      <c r="K6" s="245" t="s">
        <v>100</v>
      </c>
      <c r="L6" s="245"/>
      <c r="M6" s="246" t="s">
        <v>101</v>
      </c>
      <c r="N6" s="246"/>
      <c r="O6" s="57" t="s">
        <v>102</v>
      </c>
      <c r="P6" s="247" t="s">
        <v>103</v>
      </c>
      <c r="Q6" s="248"/>
      <c r="R6" s="56">
        <f>E1_RiF!G59</f>
        <v>86</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406</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407</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765</v>
      </c>
      <c r="B22" s="262"/>
      <c r="C22" s="262"/>
      <c r="D22" s="262"/>
      <c r="E22" s="262"/>
      <c r="F22" s="262" t="s">
        <v>539</v>
      </c>
      <c r="G22" s="262"/>
      <c r="H22" s="262"/>
      <c r="I22" s="262"/>
      <c r="J22" s="262"/>
      <c r="K22" s="262"/>
      <c r="L22" s="262" t="s">
        <v>540</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E1_RiF!B59</f>
        <v>Moduł E1/11</v>
      </c>
      <c r="C26" s="282"/>
      <c r="D26" s="38" t="str">
        <f>E1_RiF!B60</f>
        <v>Kurs 11.1.</v>
      </c>
      <c r="E26" s="116" t="str">
        <f>E1_RiF!B59</f>
        <v>Moduł E1/11</v>
      </c>
      <c r="F26" s="289" t="str">
        <f>E1_RiF!B61</f>
        <v>Kurs 11.2.</v>
      </c>
      <c r="G26" s="290"/>
      <c r="H26" s="297" t="str">
        <f>E1_RiF!B59</f>
        <v>Moduł E1/11</v>
      </c>
      <c r="I26" s="298"/>
      <c r="J26" s="39" t="str">
        <f>E1_RiF!B62</f>
        <v>Kurs 11.3.</v>
      </c>
      <c r="K26" s="305"/>
      <c r="L26" s="306"/>
      <c r="M26" s="305"/>
      <c r="N26" s="306"/>
      <c r="O26" s="307"/>
      <c r="P26" s="308"/>
      <c r="Q26" s="307"/>
      <c r="R26" s="309"/>
    </row>
    <row r="27" spans="1:19" s="14" customFormat="1" ht="59.25" customHeight="1" x14ac:dyDescent="0.25">
      <c r="A27" s="140" t="s">
        <v>111</v>
      </c>
      <c r="B27" s="476" t="str">
        <f>E1_RiF!C60</f>
        <v>Rachunkowość finansowa wspomagana IT</v>
      </c>
      <c r="C27" s="477"/>
      <c r="D27" s="478"/>
      <c r="E27" s="479" t="str">
        <f>E1_RiF!C61</f>
        <v>Ryzyko finansowe</v>
      </c>
      <c r="F27" s="480"/>
      <c r="G27" s="481"/>
      <c r="H27" s="482" t="str">
        <f>E1_RiF!C62</f>
        <v>Elementy rachunkowości zarządczej</v>
      </c>
      <c r="I27" s="483"/>
      <c r="J27" s="484"/>
      <c r="K27" s="485"/>
      <c r="L27" s="486"/>
      <c r="M27" s="486"/>
      <c r="N27" s="487"/>
      <c r="O27" s="488"/>
      <c r="P27" s="489"/>
      <c r="Q27" s="489"/>
      <c r="R27" s="490"/>
    </row>
    <row r="28" spans="1:19" s="14" customFormat="1" ht="30" customHeight="1" thickBot="1" x14ac:dyDescent="0.3">
      <c r="A28" s="44" t="s">
        <v>112</v>
      </c>
      <c r="B28" s="283">
        <f>E1_RiF!D60</f>
        <v>7</v>
      </c>
      <c r="C28" s="284"/>
      <c r="D28" s="285"/>
      <c r="E28" s="294">
        <f>E1_RiF!D61</f>
        <v>4</v>
      </c>
      <c r="F28" s="295"/>
      <c r="G28" s="296"/>
      <c r="H28" s="302">
        <f>E1_RiF!D62</f>
        <v>3</v>
      </c>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c r="M29" s="184"/>
      <c r="N29" s="185"/>
      <c r="O29" s="186"/>
      <c r="P29" s="187"/>
      <c r="Q29" s="188"/>
      <c r="R29" s="189"/>
    </row>
  </sheetData>
  <sheetProtection algorithmName="SHA-512" hashValue="nDJXHjFdl1hwKj4+AeKsLqILGXsWahVCz2qWkEHDuHB6herGeK6liYXrtaa9ZF6gYQWcdVdFqTdhafb6UM9qNA==" saltValue="Es3QMUnht7bFe/jw36Ex7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E1_RiF!B59</f>
        <v>Moduł E1/11</v>
      </c>
      <c r="B3" s="418"/>
      <c r="C3" s="418"/>
      <c r="D3" s="422" t="str">
        <f>E1_RiF!C59</f>
        <v>Moduł specjalnościowy (2)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E1_RiF!B60</f>
        <v>Kurs 11.1.</v>
      </c>
      <c r="E4" s="420"/>
      <c r="F4" s="420"/>
      <c r="G4" s="420"/>
      <c r="H4" s="420"/>
      <c r="I4" s="421"/>
      <c r="J4" s="3"/>
      <c r="K4" s="3"/>
      <c r="L4" s="4"/>
      <c r="M4" s="4"/>
      <c r="N4" s="4"/>
      <c r="O4" s="4"/>
      <c r="P4" s="4"/>
      <c r="Q4" s="4"/>
      <c r="R4" s="4"/>
    </row>
    <row r="5" spans="1:19" ht="23.25" thickBot="1" x14ac:dyDescent="0.3">
      <c r="A5" s="318" t="s">
        <v>111</v>
      </c>
      <c r="B5" s="318"/>
      <c r="C5" s="318"/>
      <c r="D5" s="319" t="str">
        <f>E1_RiF!C60</f>
        <v>Rachunkowość finansowa wspomagana IT</v>
      </c>
      <c r="E5" s="319"/>
      <c r="F5" s="319"/>
      <c r="G5" s="319"/>
      <c r="H5" s="319"/>
      <c r="I5" s="319"/>
      <c r="J5" s="319"/>
      <c r="K5" s="319"/>
      <c r="L5" s="320" t="s">
        <v>94</v>
      </c>
      <c r="M5" s="320"/>
      <c r="N5" s="49">
        <f>E1_RiF!D60</f>
        <v>7</v>
      </c>
      <c r="O5" s="320" t="s">
        <v>95</v>
      </c>
      <c r="P5" s="320"/>
      <c r="Q5" s="321" t="str">
        <f>E1_RiF!F59</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(11)'!G6</f>
        <v>III</v>
      </c>
      <c r="H7" s="55" t="s">
        <v>99</v>
      </c>
      <c r="I7" s="45">
        <f>'M (11)'!I6</f>
        <v>5</v>
      </c>
      <c r="J7" s="247" t="s">
        <v>384</v>
      </c>
      <c r="K7" s="248"/>
      <c r="L7" s="426" t="s">
        <v>100</v>
      </c>
      <c r="M7" s="427"/>
      <c r="N7" s="9" t="s">
        <v>101</v>
      </c>
      <c r="O7" s="342" t="s">
        <v>102</v>
      </c>
      <c r="P7" s="342"/>
      <c r="Q7" s="343" t="s">
        <v>103</v>
      </c>
      <c r="R7" s="343"/>
      <c r="S7" s="50">
        <f>E1_RiF!G60</f>
        <v>46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808</v>
      </c>
      <c r="C14" s="386"/>
      <c r="D14" s="386"/>
      <c r="E14" s="386"/>
      <c r="F14" s="386"/>
      <c r="G14" s="386"/>
      <c r="H14" s="386"/>
      <c r="I14" s="386"/>
      <c r="J14" s="386"/>
      <c r="K14" s="386"/>
      <c r="L14" s="386"/>
      <c r="M14" s="387"/>
      <c r="N14" s="344" t="s">
        <v>301</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303</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809</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301</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810</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306</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811</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314</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812</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314</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813</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310</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814</v>
      </c>
      <c r="C54" s="386"/>
      <c r="D54" s="386"/>
      <c r="E54" s="386"/>
      <c r="F54" s="386"/>
      <c r="G54" s="386"/>
      <c r="H54" s="386"/>
      <c r="I54" s="386"/>
      <c r="J54" s="386"/>
      <c r="K54" s="386"/>
      <c r="L54" s="386"/>
      <c r="M54" s="387"/>
      <c r="N54" s="344" t="s">
        <v>324</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332</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815</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328</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E1_RiF!G60</f>
        <v>46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46</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12</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18</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v>14</v>
      </c>
      <c r="H76" s="432"/>
      <c r="I76" s="433"/>
      <c r="J76" s="409"/>
      <c r="K76" s="444"/>
      <c r="L76" s="428" t="s">
        <v>177</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157</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150</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177</v>
      </c>
      <c r="M83" s="429"/>
      <c r="N83" s="429"/>
      <c r="O83" s="429"/>
      <c r="P83" s="429"/>
      <c r="Q83" s="429"/>
      <c r="R83" s="429"/>
      <c r="S83" s="430"/>
    </row>
    <row r="84" spans="1:19" ht="15" customHeight="1" x14ac:dyDescent="0.25">
      <c r="A84" s="323"/>
      <c r="B84" s="455" t="s">
        <v>136</v>
      </c>
      <c r="C84" s="456"/>
      <c r="D84" s="456"/>
      <c r="E84" s="456"/>
      <c r="F84" s="457"/>
      <c r="G84" s="452">
        <f>E1_RiF!H60</f>
        <v>129</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E1_RiF!E60</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36.5" customHeight="1" x14ac:dyDescent="0.25">
      <c r="A98" s="414"/>
      <c r="B98" s="372" t="s">
        <v>816</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86.25" customHeight="1" x14ac:dyDescent="0.25">
      <c r="A100" s="414"/>
      <c r="B100" s="372" t="s">
        <v>817</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85.5" customHeight="1" x14ac:dyDescent="0.25">
      <c r="A102" s="414"/>
      <c r="B102" s="372" t="s">
        <v>818</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28YWA2oAFhXbAyJwzARUfEs07ZAMOOSpaW7Gv8Mf/sIz/eElpxxSSHzm+GGRq/osctRFN823JqBcuKoyRgMmpw==" saltValue="wXM+Q/TtX8L5OkJ7WTitr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EACD8E0D-5256-4FAA-9CC3-32EA5B79D19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E1_RiF!B59</f>
        <v>Moduł E1/11</v>
      </c>
      <c r="B3" s="418"/>
      <c r="C3" s="418"/>
      <c r="D3" s="422" t="str">
        <f>E1_RiF!C59</f>
        <v>Moduł specjalnościowy (2)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E1_RiF!B61</f>
        <v>Kurs 11.2.</v>
      </c>
      <c r="E4" s="420"/>
      <c r="F4" s="420"/>
      <c r="G4" s="420"/>
      <c r="H4" s="420"/>
      <c r="I4" s="421"/>
      <c r="J4" s="3"/>
      <c r="K4" s="3"/>
      <c r="L4" s="4"/>
      <c r="M4" s="4"/>
      <c r="N4" s="4"/>
      <c r="O4" s="4"/>
      <c r="P4" s="4"/>
      <c r="Q4" s="4"/>
      <c r="R4" s="4"/>
    </row>
    <row r="5" spans="1:19" ht="23.25" thickBot="1" x14ac:dyDescent="0.3">
      <c r="A5" s="318" t="s">
        <v>111</v>
      </c>
      <c r="B5" s="318"/>
      <c r="C5" s="318"/>
      <c r="D5" s="319" t="str">
        <f>E1_RiF!C61</f>
        <v>Ryzyko finansowe</v>
      </c>
      <c r="E5" s="319"/>
      <c r="F5" s="319"/>
      <c r="G5" s="319"/>
      <c r="H5" s="319"/>
      <c r="I5" s="319"/>
      <c r="J5" s="319"/>
      <c r="K5" s="319"/>
      <c r="L5" s="320" t="s">
        <v>94</v>
      </c>
      <c r="M5" s="320"/>
      <c r="N5" s="49">
        <f>E1_RiF!D61</f>
        <v>4</v>
      </c>
      <c r="O5" s="320" t="s">
        <v>95</v>
      </c>
      <c r="P5" s="320"/>
      <c r="Q5" s="321" t="str">
        <f>E1_RiF!F59</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(11)'!G6</f>
        <v>III</v>
      </c>
      <c r="H7" s="55" t="s">
        <v>99</v>
      </c>
      <c r="I7" s="45">
        <f>'M (11)'!I6</f>
        <v>5</v>
      </c>
      <c r="J7" s="247" t="s">
        <v>384</v>
      </c>
      <c r="K7" s="248"/>
      <c r="L7" s="426" t="s">
        <v>100</v>
      </c>
      <c r="M7" s="427"/>
      <c r="N7" s="9" t="s">
        <v>101</v>
      </c>
      <c r="O7" s="342" t="s">
        <v>102</v>
      </c>
      <c r="P7" s="342"/>
      <c r="Q7" s="343" t="s">
        <v>103</v>
      </c>
      <c r="R7" s="343"/>
      <c r="S7" s="50">
        <f>E1_RiF!G61</f>
        <v>20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831</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832</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296</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833</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300</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834</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311</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835</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836</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327</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E1_RiF!G61</f>
        <v>20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10</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8</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164</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E1_RiF!H61</f>
        <v>80</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E1_RiF!E61</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70</v>
      </c>
      <c r="G90" s="380"/>
      <c r="H90" s="380"/>
      <c r="I90" s="381"/>
      <c r="J90" s="354"/>
      <c r="K90" s="367"/>
      <c r="L90" s="358" t="s">
        <v>293</v>
      </c>
      <c r="M90" s="359"/>
      <c r="N90" s="359"/>
      <c r="O90" s="359"/>
      <c r="P90" s="359"/>
      <c r="Q90" s="359"/>
      <c r="R90" s="359"/>
      <c r="S90" s="360"/>
    </row>
    <row r="91" spans="1:19" ht="15" customHeight="1" x14ac:dyDescent="0.25">
      <c r="A91" s="350"/>
      <c r="B91" s="376" t="s">
        <v>197</v>
      </c>
      <c r="C91" s="377"/>
      <c r="D91" s="377"/>
      <c r="E91" s="378"/>
      <c r="F91" s="379">
        <v>30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13.25" customHeight="1" x14ac:dyDescent="0.25">
      <c r="A98" s="414"/>
      <c r="B98" s="372" t="s">
        <v>837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90.75" customHeight="1" x14ac:dyDescent="0.25">
      <c r="A100" s="414"/>
      <c r="B100" s="372" t="s">
        <v>838</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1.5" customHeight="1" x14ac:dyDescent="0.25">
      <c r="A102" s="414"/>
      <c r="B102" s="372" t="s">
        <v>839</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o2yC2sLBayy1fiWDT2KDp6V0+RG1LZvVb+9Y8BCBi54L3o6khj/REh1juQVsinBPo5IjJIWJCSsU+lGkCmc44A==" saltValue="OPR1yfPzA01nz3IuPXUbM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16AE6123-2FFF-44C3-BB26-2ACEF2837B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E1_RiF!B59</f>
        <v>Moduł E1/11</v>
      </c>
      <c r="B3" s="418"/>
      <c r="C3" s="418"/>
      <c r="D3" s="422" t="str">
        <f>E1_RiF!C59</f>
        <v>Moduł specjalnościowy (2)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E1_RiF!B62</f>
        <v>Kurs 11.3.</v>
      </c>
      <c r="E4" s="420"/>
      <c r="F4" s="420"/>
      <c r="G4" s="420"/>
      <c r="H4" s="420"/>
      <c r="I4" s="421"/>
      <c r="J4" s="3"/>
      <c r="K4" s="3"/>
      <c r="L4" s="4"/>
      <c r="M4" s="4"/>
      <c r="N4" s="4"/>
      <c r="O4" s="4"/>
      <c r="P4" s="4"/>
      <c r="Q4" s="4"/>
      <c r="R4" s="4"/>
    </row>
    <row r="5" spans="1:19" ht="23.25" thickBot="1" x14ac:dyDescent="0.3">
      <c r="A5" s="318" t="s">
        <v>111</v>
      </c>
      <c r="B5" s="318"/>
      <c r="C5" s="318"/>
      <c r="D5" s="319" t="str">
        <f>E1_RiF!C62</f>
        <v>Elementy rachunkowości zarządczej</v>
      </c>
      <c r="E5" s="319"/>
      <c r="F5" s="319"/>
      <c r="G5" s="319"/>
      <c r="H5" s="319"/>
      <c r="I5" s="319"/>
      <c r="J5" s="319"/>
      <c r="K5" s="319"/>
      <c r="L5" s="320" t="s">
        <v>94</v>
      </c>
      <c r="M5" s="320"/>
      <c r="N5" s="49">
        <f>E1_RiF!D62</f>
        <v>3</v>
      </c>
      <c r="O5" s="320" t="s">
        <v>95</v>
      </c>
      <c r="P5" s="320"/>
      <c r="Q5" s="321" t="str">
        <f>E1_RiF!F59</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(11)'!G6</f>
        <v>III</v>
      </c>
      <c r="H7" s="55" t="s">
        <v>99</v>
      </c>
      <c r="I7" s="45">
        <f>'M (11)'!I6</f>
        <v>5</v>
      </c>
      <c r="J7" s="247" t="s">
        <v>384</v>
      </c>
      <c r="K7" s="248"/>
      <c r="L7" s="426" t="s">
        <v>100</v>
      </c>
      <c r="M7" s="427"/>
      <c r="N7" s="9" t="s">
        <v>101</v>
      </c>
      <c r="O7" s="342" t="s">
        <v>102</v>
      </c>
      <c r="P7" s="342"/>
      <c r="Q7" s="343" t="s">
        <v>103</v>
      </c>
      <c r="R7" s="343"/>
      <c r="S7" s="50">
        <f>E1_RiF!G62</f>
        <v>20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840</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841</v>
      </c>
      <c r="C19" s="332"/>
      <c r="D19" s="332"/>
      <c r="E19" s="332"/>
      <c r="F19" s="332"/>
      <c r="G19" s="332"/>
      <c r="H19" s="332"/>
      <c r="I19" s="332"/>
      <c r="J19" s="332"/>
      <c r="K19" s="332"/>
      <c r="L19" s="332"/>
      <c r="M19" s="333"/>
      <c r="N19" s="382" t="s">
        <v>301</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303</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842</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309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843</v>
      </c>
      <c r="C39" s="332"/>
      <c r="D39" s="332"/>
      <c r="E39" s="332"/>
      <c r="F39" s="332"/>
      <c r="G39" s="332"/>
      <c r="H39" s="332"/>
      <c r="I39" s="332"/>
      <c r="J39" s="332"/>
      <c r="K39" s="332"/>
      <c r="L39" s="332"/>
      <c r="M39" s="333"/>
      <c r="N39" s="382" t="s">
        <v>314</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320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844</v>
      </c>
      <c r="C44" s="332"/>
      <c r="D44" s="332"/>
      <c r="E44" s="332"/>
      <c r="F44" s="332"/>
      <c r="G44" s="332"/>
      <c r="H44" s="332"/>
      <c r="I44" s="332"/>
      <c r="J44" s="332"/>
      <c r="K44" s="332"/>
      <c r="L44" s="332"/>
      <c r="M44" s="333"/>
      <c r="N44" s="382" t="s">
        <v>319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320</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846</v>
      </c>
      <c r="C54" s="386"/>
      <c r="D54" s="386"/>
      <c r="E54" s="386"/>
      <c r="F54" s="386"/>
      <c r="G54" s="386"/>
      <c r="H54" s="386"/>
      <c r="I54" s="386"/>
      <c r="J54" s="386"/>
      <c r="K54" s="386"/>
      <c r="L54" s="386"/>
      <c r="M54" s="387"/>
      <c r="N54" s="344" t="s">
        <v>324</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331</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845</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332</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E1_RiF!G62</f>
        <v>20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20</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8</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10</v>
      </c>
      <c r="H74" s="432"/>
      <c r="I74" s="433"/>
      <c r="J74" s="409"/>
      <c r="K74" s="444"/>
      <c r="L74" s="428" t="s">
        <v>158</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t="s">
        <v>177</v>
      </c>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157</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150</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177</v>
      </c>
      <c r="M83" s="429"/>
      <c r="N83" s="429"/>
      <c r="O83" s="429"/>
      <c r="P83" s="429"/>
      <c r="Q83" s="429"/>
      <c r="R83" s="429"/>
      <c r="S83" s="430"/>
    </row>
    <row r="84" spans="1:19" ht="15" customHeight="1" x14ac:dyDescent="0.25">
      <c r="A84" s="323"/>
      <c r="B84" s="455" t="s">
        <v>136</v>
      </c>
      <c r="C84" s="456"/>
      <c r="D84" s="456"/>
      <c r="E84" s="456"/>
      <c r="F84" s="457"/>
      <c r="G84" s="452">
        <f>E1_RiF!H62</f>
        <v>55</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E1_RiF!E62</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149</v>
      </c>
      <c r="C90" s="377"/>
      <c r="D90" s="377"/>
      <c r="E90" s="378"/>
      <c r="F90" s="379">
        <v>60</v>
      </c>
      <c r="G90" s="380"/>
      <c r="H90" s="380"/>
      <c r="I90" s="381"/>
      <c r="J90" s="354"/>
      <c r="K90" s="367"/>
      <c r="L90" s="358" t="s">
        <v>293</v>
      </c>
      <c r="M90" s="359"/>
      <c r="N90" s="359"/>
      <c r="O90" s="359"/>
      <c r="P90" s="359"/>
      <c r="Q90" s="359"/>
      <c r="R90" s="359"/>
      <c r="S90" s="360"/>
    </row>
    <row r="91" spans="1:19" ht="15" customHeight="1" x14ac:dyDescent="0.25">
      <c r="A91" s="350"/>
      <c r="B91" s="376" t="s">
        <v>342</v>
      </c>
      <c r="C91" s="377"/>
      <c r="D91" s="377"/>
      <c r="E91" s="378"/>
      <c r="F91" s="379">
        <v>40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21.5" customHeight="1" x14ac:dyDescent="0.25">
      <c r="A98" s="414"/>
      <c r="B98" s="372" t="s">
        <v>847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5.75" customHeight="1" x14ac:dyDescent="0.25">
      <c r="A100" s="414"/>
      <c r="B100" s="372" t="s">
        <v>848</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3" customHeight="1" x14ac:dyDescent="0.25">
      <c r="A102" s="414"/>
      <c r="B102" s="372" t="s">
        <v>849</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zo4uUkUFpmUwqChhMHotEGeFugehIiC5XD/Y7WOS+ahZ301MmjPwcgR9wFS6A07lZVa+6Pv6Kjwm5Q/pbzvsnw==" saltValue="TG4BSN4gIGoAThLrwXvhv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FF0E5790-01B5-4648-ABF5-D7D05ACC492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E1_RiF!B63</f>
        <v>Moduł E1/12</v>
      </c>
      <c r="D3" s="236"/>
      <c r="E3" s="236"/>
      <c r="F3" s="237"/>
      <c r="G3" s="3"/>
      <c r="H3" s="3"/>
      <c r="I3" s="3"/>
      <c r="J3" s="3"/>
      <c r="K3" s="3"/>
      <c r="L3" s="4"/>
      <c r="M3" s="4"/>
      <c r="N3" s="4"/>
      <c r="O3" s="4"/>
      <c r="P3" s="4"/>
      <c r="Q3" s="4"/>
    </row>
    <row r="4" spans="1:19" s="5" customFormat="1" ht="39.75" customHeight="1" thickBot="1" x14ac:dyDescent="0.3">
      <c r="A4" s="234" t="s">
        <v>93</v>
      </c>
      <c r="B4" s="234"/>
      <c r="C4" s="224" t="str">
        <f>E1_RiF!C63</f>
        <v>Moduł aktywności praktycznej (1)</v>
      </c>
      <c r="D4" s="225"/>
      <c r="E4" s="225"/>
      <c r="F4" s="225"/>
      <c r="G4" s="225"/>
      <c r="H4" s="225"/>
      <c r="I4" s="225"/>
      <c r="J4" s="226"/>
      <c r="K4" s="229" t="s">
        <v>94</v>
      </c>
      <c r="L4" s="229"/>
      <c r="M4" s="56">
        <f>E1_RiF!D63</f>
        <v>2</v>
      </c>
      <c r="N4" s="227" t="s">
        <v>95</v>
      </c>
      <c r="O4" s="228"/>
      <c r="P4" s="221" t="str">
        <f>E1_RiF!F63</f>
        <v>dr R. Nowak-Lewandowska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5</v>
      </c>
      <c r="J6" s="9" t="s">
        <v>291</v>
      </c>
      <c r="K6" s="245" t="s">
        <v>100</v>
      </c>
      <c r="L6" s="245"/>
      <c r="M6" s="246" t="s">
        <v>101</v>
      </c>
      <c r="N6" s="246"/>
      <c r="O6" s="57" t="s">
        <v>102</v>
      </c>
      <c r="P6" s="247" t="s">
        <v>103</v>
      </c>
      <c r="Q6" s="248"/>
      <c r="R6" s="56">
        <f>E1_RiF!G63</f>
        <v>40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428</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429</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739</v>
      </c>
      <c r="B22" s="262"/>
      <c r="C22" s="262"/>
      <c r="D22" s="262"/>
      <c r="E22" s="262"/>
      <c r="F22" s="262" t="s">
        <v>740</v>
      </c>
      <c r="G22" s="262"/>
      <c r="H22" s="262"/>
      <c r="I22" s="262"/>
      <c r="J22" s="262"/>
      <c r="K22" s="262"/>
      <c r="L22" s="262" t="s">
        <v>741</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E1_RiF!B63</f>
        <v>Moduł E1/12</v>
      </c>
      <c r="C26" s="282"/>
      <c r="D26" s="38" t="str">
        <f>E1_RiF!B64</f>
        <v>Kurs 12.1.</v>
      </c>
      <c r="E26" s="116"/>
      <c r="F26" s="289"/>
      <c r="G26" s="290"/>
      <c r="H26" s="297"/>
      <c r="I26" s="298"/>
      <c r="J26" s="39"/>
      <c r="K26" s="305"/>
      <c r="L26" s="306"/>
      <c r="M26" s="305"/>
      <c r="N26" s="306"/>
      <c r="O26" s="307"/>
      <c r="P26" s="308"/>
      <c r="Q26" s="307"/>
      <c r="R26" s="309"/>
    </row>
    <row r="27" spans="1:19" s="14" customFormat="1" ht="59.25" customHeight="1" x14ac:dyDescent="0.25">
      <c r="A27" s="140" t="s">
        <v>111</v>
      </c>
      <c r="B27" s="476" t="str">
        <f>E1_RiF!C64</f>
        <v>Aktywności dodatkowe z katalogu aktywności</v>
      </c>
      <c r="C27" s="477"/>
      <c r="D27" s="478"/>
      <c r="E27" s="479"/>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E1_RiF!D64</f>
        <v>2</v>
      </c>
      <c r="C28" s="284"/>
      <c r="D28" s="285"/>
      <c r="E28" s="294"/>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c r="G29" s="178"/>
      <c r="H29" s="179"/>
      <c r="I29" s="180"/>
      <c r="J29" s="181"/>
      <c r="K29" s="182"/>
      <c r="L29" s="183"/>
      <c r="M29" s="184"/>
      <c r="N29" s="185"/>
      <c r="O29" s="186"/>
      <c r="P29" s="187"/>
      <c r="Q29" s="188"/>
      <c r="R29" s="189"/>
    </row>
  </sheetData>
  <sheetProtection algorithmName="SHA-512" hashValue="VouBnYTLScqazig0c+HKtYeFPeatHsWdklqgBmZ1m4Pq4+QlaOtVS8yK4USzZc9y2MR8AdlHTnrMkLXSorzyEw==" saltValue="G1aeQkSI9F4DNIZzf9U8n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E1_RiF!B63</f>
        <v>Moduł E1/12</v>
      </c>
      <c r="B3" s="418"/>
      <c r="C3" s="418"/>
      <c r="D3" s="422" t="str">
        <f>E1_RiF!C63</f>
        <v>Moduł aktywności praktycznej (1)</v>
      </c>
      <c r="E3" s="423"/>
      <c r="F3" s="423"/>
      <c r="G3" s="423"/>
      <c r="H3" s="423"/>
      <c r="I3" s="424"/>
      <c r="J3" s="3"/>
      <c r="K3" s="3"/>
      <c r="L3" s="4"/>
      <c r="M3" s="4"/>
      <c r="N3" s="4"/>
      <c r="O3" s="4"/>
      <c r="P3" s="4"/>
      <c r="Q3" s="4"/>
      <c r="R3" s="4"/>
    </row>
    <row r="4" spans="1:19" ht="18.75" thickBot="1" x14ac:dyDescent="0.3">
      <c r="A4" s="317" t="s">
        <v>110</v>
      </c>
      <c r="B4" s="317"/>
      <c r="C4" s="317"/>
      <c r="D4" s="419" t="str">
        <f>E1_RiF!B64</f>
        <v>Kurs 12.1.</v>
      </c>
      <c r="E4" s="420"/>
      <c r="F4" s="420"/>
      <c r="G4" s="420"/>
      <c r="H4" s="420"/>
      <c r="I4" s="421"/>
      <c r="J4" s="3"/>
      <c r="K4" s="3"/>
      <c r="L4" s="4"/>
      <c r="M4" s="4"/>
      <c r="N4" s="4"/>
      <c r="O4" s="4"/>
      <c r="P4" s="4"/>
      <c r="Q4" s="4"/>
      <c r="R4" s="4"/>
    </row>
    <row r="5" spans="1:19" ht="23.25" thickBot="1" x14ac:dyDescent="0.3">
      <c r="A5" s="318" t="s">
        <v>111</v>
      </c>
      <c r="B5" s="318"/>
      <c r="C5" s="318"/>
      <c r="D5" s="319" t="str">
        <f>E1_RiF!C64</f>
        <v>Aktywności dodatkowe z katalogu aktywności</v>
      </c>
      <c r="E5" s="319"/>
      <c r="F5" s="319"/>
      <c r="G5" s="319"/>
      <c r="H5" s="319"/>
      <c r="I5" s="319"/>
      <c r="J5" s="319"/>
      <c r="K5" s="319"/>
      <c r="L5" s="320" t="s">
        <v>94</v>
      </c>
      <c r="M5" s="320"/>
      <c r="N5" s="49">
        <f>E1_RiF!D64</f>
        <v>2</v>
      </c>
      <c r="O5" s="320" t="s">
        <v>95</v>
      </c>
      <c r="P5" s="320"/>
      <c r="Q5" s="495" t="str">
        <f>E1_RiF!F63</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(12)'!G6</f>
        <v>III</v>
      </c>
      <c r="H7" s="55" t="s">
        <v>99</v>
      </c>
      <c r="I7" s="45">
        <f>'M (12)'!I6</f>
        <v>5</v>
      </c>
      <c r="J7" s="247" t="s">
        <v>384</v>
      </c>
      <c r="K7" s="248"/>
      <c r="L7" s="426" t="s">
        <v>100</v>
      </c>
      <c r="M7" s="427"/>
      <c r="N7" s="9" t="s">
        <v>101</v>
      </c>
      <c r="O7" s="342" t="s">
        <v>102</v>
      </c>
      <c r="P7" s="342"/>
      <c r="Q7" s="343" t="s">
        <v>103</v>
      </c>
      <c r="R7" s="343"/>
      <c r="S7" s="50">
        <f>E1_RiF!G64</f>
        <v>40</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699</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304</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700</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299</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304</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701</v>
      </c>
      <c r="C34" s="386"/>
      <c r="D34" s="386"/>
      <c r="E34" s="386"/>
      <c r="F34" s="386"/>
      <c r="G34" s="386"/>
      <c r="H34" s="386"/>
      <c r="I34" s="386"/>
      <c r="J34" s="386"/>
      <c r="K34" s="386"/>
      <c r="L34" s="386"/>
      <c r="M34" s="387"/>
      <c r="N34" s="344" t="s">
        <v>316</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320</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742</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318</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743</v>
      </c>
      <c r="C44" s="332"/>
      <c r="D44" s="332"/>
      <c r="E44" s="332"/>
      <c r="F44" s="332"/>
      <c r="G44" s="332"/>
      <c r="H44" s="332"/>
      <c r="I44" s="332"/>
      <c r="J44" s="332"/>
      <c r="K44" s="332"/>
      <c r="L44" s="332"/>
      <c r="M44" s="333"/>
      <c r="N44" s="382" t="s">
        <v>320</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702</v>
      </c>
      <c r="C54" s="386"/>
      <c r="D54" s="386"/>
      <c r="E54" s="386"/>
      <c r="F54" s="386"/>
      <c r="G54" s="386"/>
      <c r="H54" s="386"/>
      <c r="I54" s="386"/>
      <c r="J54" s="386"/>
      <c r="K54" s="386"/>
      <c r="L54" s="386"/>
      <c r="M54" s="387"/>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703</v>
      </c>
      <c r="C59" s="332"/>
      <c r="D59" s="332"/>
      <c r="E59" s="332"/>
      <c r="F59" s="332"/>
      <c r="G59" s="332"/>
      <c r="H59" s="332"/>
      <c r="I59" s="332"/>
      <c r="J59" s="332"/>
      <c r="K59" s="332"/>
      <c r="L59" s="332"/>
      <c r="M59" s="333"/>
      <c r="N59" s="382" t="s">
        <v>326</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332</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E1_RiF!G64</f>
        <v>40</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40</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158</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169</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185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v>40</v>
      </c>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345</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E1_RiF!H64</f>
        <v>10</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E1_RiF!E64</f>
        <v>zal. bez oceny</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170</v>
      </c>
      <c r="C90" s="377"/>
      <c r="D90" s="377"/>
      <c r="E90" s="378"/>
      <c r="F90" s="379">
        <v>10</v>
      </c>
      <c r="G90" s="380"/>
      <c r="H90" s="380"/>
      <c r="I90" s="381"/>
      <c r="J90" s="354"/>
      <c r="K90" s="367"/>
      <c r="L90" s="358" t="s">
        <v>293</v>
      </c>
      <c r="M90" s="359"/>
      <c r="N90" s="359"/>
      <c r="O90" s="359"/>
      <c r="P90" s="359"/>
      <c r="Q90" s="359"/>
      <c r="R90" s="359"/>
      <c r="S90" s="360"/>
    </row>
    <row r="91" spans="1:19" ht="15" customHeight="1" x14ac:dyDescent="0.25">
      <c r="A91" s="350"/>
      <c r="B91" s="376" t="s">
        <v>179</v>
      </c>
      <c r="C91" s="377"/>
      <c r="D91" s="377"/>
      <c r="E91" s="378"/>
      <c r="F91" s="379">
        <v>90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62.75" customHeight="1" x14ac:dyDescent="0.25">
      <c r="A98" s="414"/>
      <c r="B98" s="372" t="s">
        <v>527</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49.5" customHeight="1" x14ac:dyDescent="0.25">
      <c r="A100" s="414"/>
      <c r="B100" s="372" t="s">
        <v>405</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45.75"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W6bEJA78KD38wfoyXGE8hdE6sBctPWWT3dOHnGPbvETDS/SpZE7nnR1ylpKJCg8Z3xL1gTLUKLyTA/AM5yFa4A==" saltValue="9sWipfdv7dNIapsdInrG0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2347ECCA-CF6A-44C5-BFAB-58F74EF49BF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E1_RiF!B10</f>
        <v>Moduł E1/1</v>
      </c>
      <c r="B3" s="418"/>
      <c r="C3" s="418"/>
      <c r="D3" s="422" t="str">
        <f>E1_RiF!C10</f>
        <v>Biznes w działaniu</v>
      </c>
      <c r="E3" s="423"/>
      <c r="F3" s="423"/>
      <c r="G3" s="423"/>
      <c r="H3" s="423"/>
      <c r="I3" s="424"/>
      <c r="J3" s="3"/>
      <c r="K3" s="3"/>
      <c r="L3" s="4"/>
      <c r="M3" s="4"/>
      <c r="N3" s="4"/>
      <c r="O3" s="4"/>
      <c r="P3" s="4"/>
      <c r="Q3" s="4"/>
      <c r="R3" s="4"/>
    </row>
    <row r="4" spans="1:19" ht="18.75" thickBot="1" x14ac:dyDescent="0.3">
      <c r="A4" s="317" t="s">
        <v>110</v>
      </c>
      <c r="B4" s="317"/>
      <c r="C4" s="317"/>
      <c r="D4" s="419" t="str">
        <f>E1_RiF!B13</f>
        <v>Kurs 1.3.</v>
      </c>
      <c r="E4" s="420"/>
      <c r="F4" s="420"/>
      <c r="G4" s="420"/>
      <c r="H4" s="420"/>
      <c r="I4" s="421"/>
      <c r="J4" s="3"/>
      <c r="K4" s="3"/>
      <c r="L4" s="4"/>
      <c r="M4" s="4"/>
      <c r="N4" s="4"/>
      <c r="O4" s="4"/>
      <c r="P4" s="4"/>
      <c r="Q4" s="4"/>
      <c r="R4" s="4"/>
    </row>
    <row r="5" spans="1:19" ht="23.25" thickBot="1" x14ac:dyDescent="0.3">
      <c r="A5" s="318" t="s">
        <v>111</v>
      </c>
      <c r="B5" s="318"/>
      <c r="C5" s="318"/>
      <c r="D5" s="319" t="str">
        <f>E1_RiF!C13</f>
        <v>Realne problemy ekonomii - warsztat</v>
      </c>
      <c r="E5" s="319"/>
      <c r="F5" s="319"/>
      <c r="G5" s="319"/>
      <c r="H5" s="319"/>
      <c r="I5" s="319"/>
      <c r="J5" s="319"/>
      <c r="K5" s="319"/>
      <c r="L5" s="320" t="s">
        <v>94</v>
      </c>
      <c r="M5" s="320"/>
      <c r="N5" s="49">
        <f>E1_RiF!D13</f>
        <v>2</v>
      </c>
      <c r="O5" s="320" t="s">
        <v>95</v>
      </c>
      <c r="P5" s="320"/>
      <c r="Q5" s="321" t="str">
        <f>E1_RiF!F10</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(1)'!G6</f>
        <v>I</v>
      </c>
      <c r="H7" s="55" t="s">
        <v>99</v>
      </c>
      <c r="I7" s="45">
        <f>'M (1)'!I6</f>
        <v>1</v>
      </c>
      <c r="J7" s="247" t="s">
        <v>384</v>
      </c>
      <c r="K7" s="248"/>
      <c r="L7" s="426" t="s">
        <v>100</v>
      </c>
      <c r="M7" s="427"/>
      <c r="N7" s="9" t="s">
        <v>101</v>
      </c>
      <c r="O7" s="342" t="s">
        <v>102</v>
      </c>
      <c r="P7" s="342"/>
      <c r="Q7" s="343" t="s">
        <v>103</v>
      </c>
      <c r="R7" s="343"/>
      <c r="S7" s="50">
        <f>E1_RiF!G13</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552</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t="s">
        <v>297</v>
      </c>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553</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296</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297</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554</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315</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555</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328</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329</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thickBot="1" x14ac:dyDescent="0.3">
      <c r="A63" s="323"/>
      <c r="B63" s="337"/>
      <c r="C63" s="338"/>
      <c r="D63" s="338"/>
      <c r="E63" s="338"/>
      <c r="F63" s="338"/>
      <c r="G63" s="338"/>
      <c r="H63" s="338"/>
      <c r="I63" s="338"/>
      <c r="J63" s="338"/>
      <c r="K63" s="338"/>
      <c r="L63" s="338"/>
      <c r="M63" s="339"/>
      <c r="N63" s="415"/>
      <c r="O63" s="416"/>
      <c r="P63" s="416"/>
      <c r="Q63" s="416"/>
      <c r="R63" s="416"/>
      <c r="S63" s="417"/>
    </row>
    <row r="64" spans="1:19" ht="15" hidden="1" customHeight="1" x14ac:dyDescent="0.25">
      <c r="A64" s="323"/>
      <c r="B64" s="334"/>
      <c r="C64" s="335"/>
      <c r="D64" s="335"/>
      <c r="E64" s="335"/>
      <c r="F64" s="335"/>
      <c r="G64" s="335"/>
      <c r="H64" s="335"/>
      <c r="I64" s="335"/>
      <c r="J64" s="335"/>
      <c r="K64" s="335"/>
      <c r="L64" s="335"/>
      <c r="M64" s="336"/>
      <c r="N64" s="463"/>
      <c r="O64" s="464"/>
      <c r="P64" s="464"/>
      <c r="Q64" s="464"/>
      <c r="R64" s="464"/>
      <c r="S64" s="465"/>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E1_RiF!G13</f>
        <v>12</v>
      </c>
      <c r="H71" s="453"/>
      <c r="I71" s="454"/>
      <c r="J71" s="409"/>
      <c r="K71" s="443" t="s">
        <v>203</v>
      </c>
      <c r="L71" s="446" t="s">
        <v>122</v>
      </c>
      <c r="M71" s="447"/>
      <c r="N71" s="447"/>
      <c r="O71" s="447"/>
      <c r="P71" s="447"/>
      <c r="Q71" s="447"/>
      <c r="R71" s="447"/>
      <c r="S71" s="448"/>
    </row>
    <row r="72" spans="1:19" ht="15" customHeight="1" x14ac:dyDescent="0.25">
      <c r="A72" s="323"/>
      <c r="B72" s="440" t="s">
        <v>123</v>
      </c>
      <c r="C72" s="441"/>
      <c r="D72" s="441"/>
      <c r="E72" s="441"/>
      <c r="F72" s="442"/>
      <c r="G72" s="434">
        <f>SUM(G73:I83)</f>
        <v>12</v>
      </c>
      <c r="H72" s="435"/>
      <c r="I72" s="436"/>
      <c r="J72" s="409"/>
      <c r="K72" s="444"/>
      <c r="L72" s="428" t="s">
        <v>182</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161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180</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181</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6</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v>6</v>
      </c>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132</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171</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E1_RiF!H13</f>
        <v>38</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E1_RiF!E13</f>
        <v>zal. bez oceny</v>
      </c>
      <c r="G88" s="352"/>
      <c r="H88" s="352"/>
      <c r="I88" s="353"/>
      <c r="J88" s="354"/>
      <c r="K88" s="367" t="s">
        <v>139</v>
      </c>
      <c r="L88" s="361" t="s">
        <v>140</v>
      </c>
      <c r="M88" s="362"/>
      <c r="N88" s="362"/>
      <c r="O88" s="362"/>
      <c r="P88" s="362"/>
      <c r="Q88" s="362"/>
      <c r="R88" s="362"/>
      <c r="S88" s="363"/>
    </row>
    <row r="89" spans="1:19" ht="15" customHeight="1" x14ac:dyDescent="0.25">
      <c r="A89" s="350"/>
      <c r="B89" s="355" t="s">
        <v>141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152</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146</v>
      </c>
      <c r="C97" s="370"/>
      <c r="D97" s="370"/>
      <c r="E97" s="370"/>
      <c r="F97" s="370"/>
      <c r="G97" s="370"/>
      <c r="H97" s="370"/>
      <c r="I97" s="370"/>
      <c r="J97" s="370"/>
      <c r="K97" s="370"/>
      <c r="L97" s="370"/>
      <c r="M97" s="370"/>
      <c r="N97" s="370"/>
      <c r="O97" s="370"/>
      <c r="P97" s="370"/>
      <c r="Q97" s="370"/>
      <c r="R97" s="370"/>
      <c r="S97" s="371"/>
    </row>
    <row r="98" spans="1:19" ht="127.5" customHeight="1" x14ac:dyDescent="0.25">
      <c r="A98" s="414"/>
      <c r="B98" s="372" t="s">
        <v>460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60" customHeight="1" x14ac:dyDescent="0.25">
      <c r="A100" s="414"/>
      <c r="B100" s="372" t="s">
        <v>392</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60" customHeight="1" x14ac:dyDescent="0.25">
      <c r="A102" s="414"/>
      <c r="B102" s="372" t="s">
        <v>392</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ynTtvFVLOSdP6HRhDLQDWlF81WIlZ1y8qdFh4LX2I4ZcwbuPIqBPIjFwoAveM5NEh+WEUNA0z7HitdKnz4/Tw==" saltValue="sZnS65DH5g03ram7Vmwq+Q=="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92B6CF43-E12E-4C20-97C9-1E9634F0023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E1_RiF!B66</f>
        <v>Moduł E1/13</v>
      </c>
      <c r="D3" s="236"/>
      <c r="E3" s="236"/>
      <c r="F3" s="237"/>
      <c r="G3" s="3"/>
      <c r="H3" s="3"/>
      <c r="I3" s="3"/>
      <c r="J3" s="3"/>
      <c r="K3" s="3"/>
      <c r="L3" s="4"/>
      <c r="M3" s="4"/>
      <c r="N3" s="4"/>
      <c r="O3" s="4"/>
      <c r="P3" s="4"/>
      <c r="Q3" s="4"/>
    </row>
    <row r="4" spans="1:19" s="5" customFormat="1" ht="39.75" customHeight="1" thickBot="1" x14ac:dyDescent="0.3">
      <c r="A4" s="234" t="s">
        <v>93</v>
      </c>
      <c r="B4" s="234"/>
      <c r="C4" s="224" t="str">
        <f>E1_RiF!C66</f>
        <v>Moduł dyplomowy (2)</v>
      </c>
      <c r="D4" s="225"/>
      <c r="E4" s="225"/>
      <c r="F4" s="225"/>
      <c r="G4" s="225"/>
      <c r="H4" s="225"/>
      <c r="I4" s="225"/>
      <c r="J4" s="226"/>
      <c r="K4" s="229" t="s">
        <v>94</v>
      </c>
      <c r="L4" s="229"/>
      <c r="M4" s="56">
        <f>E1_RiF!D66</f>
        <v>6</v>
      </c>
      <c r="N4" s="227" t="s">
        <v>95</v>
      </c>
      <c r="O4" s="228"/>
      <c r="P4" s="221" t="str">
        <f>E1_RiF!F66</f>
        <v>prof. A. Zelek</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6</v>
      </c>
      <c r="J6" s="9" t="s">
        <v>291</v>
      </c>
      <c r="K6" s="245" t="s">
        <v>100</v>
      </c>
      <c r="L6" s="245"/>
      <c r="M6" s="246" t="s">
        <v>101</v>
      </c>
      <c r="N6" s="246"/>
      <c r="O6" s="57" t="s">
        <v>102</v>
      </c>
      <c r="P6" s="247" t="s">
        <v>103</v>
      </c>
      <c r="Q6" s="248"/>
      <c r="R6" s="56">
        <f>E1_RiF!G66</f>
        <v>18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513" t="s">
        <v>795</v>
      </c>
      <c r="B11" s="514"/>
      <c r="C11" s="514"/>
      <c r="D11" s="514"/>
      <c r="E11" s="514"/>
      <c r="F11" s="514"/>
      <c r="G11" s="514"/>
      <c r="H11" s="514"/>
      <c r="I11" s="514"/>
      <c r="J11" s="514"/>
      <c r="K11" s="514"/>
      <c r="L11" s="514"/>
      <c r="M11" s="514"/>
      <c r="N11" s="514"/>
      <c r="O11" s="514"/>
      <c r="P11" s="514"/>
      <c r="Q11" s="514"/>
      <c r="R11" s="515"/>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422</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528</v>
      </c>
      <c r="B22" s="262"/>
      <c r="C22" s="262"/>
      <c r="D22" s="262"/>
      <c r="E22" s="262"/>
      <c r="F22" s="262" t="s">
        <v>529</v>
      </c>
      <c r="G22" s="262"/>
      <c r="H22" s="262"/>
      <c r="I22" s="262"/>
      <c r="J22" s="262"/>
      <c r="K22" s="262"/>
      <c r="L22" s="262" t="s">
        <v>530</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E1_RiF!B66</f>
        <v>Moduł E1/13</v>
      </c>
      <c r="C26" s="282"/>
      <c r="D26" s="38" t="str">
        <f>E1_RiF!B67</f>
        <v>Kurs 13.1.</v>
      </c>
      <c r="E26" s="116"/>
      <c r="F26" s="289"/>
      <c r="G26" s="290"/>
      <c r="H26" s="297"/>
      <c r="I26" s="298"/>
      <c r="J26" s="39"/>
      <c r="K26" s="305"/>
      <c r="L26" s="306"/>
      <c r="M26" s="305"/>
      <c r="N26" s="306"/>
      <c r="O26" s="307"/>
      <c r="P26" s="308"/>
      <c r="Q26" s="307"/>
      <c r="R26" s="309"/>
    </row>
    <row r="27" spans="1:19" s="14" customFormat="1" ht="59.25" customHeight="1" x14ac:dyDescent="0.25">
      <c r="A27" s="140" t="s">
        <v>111</v>
      </c>
      <c r="B27" s="476" t="str">
        <f>E1_RiF!C67</f>
        <v>Praca z promotorem</v>
      </c>
      <c r="C27" s="477"/>
      <c r="D27" s="478"/>
      <c r="E27" s="479"/>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E1_RiF!D67</f>
        <v>6</v>
      </c>
      <c r="C28" s="284"/>
      <c r="D28" s="285"/>
      <c r="E28" s="294"/>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c r="G29" s="178"/>
      <c r="H29" s="179"/>
      <c r="I29" s="180"/>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x14ac:dyDescent="0.25">
      <c r="A35" s="117"/>
      <c r="B35" s="117"/>
      <c r="C35" s="117"/>
      <c r="D35" s="117"/>
      <c r="E35" s="117"/>
      <c r="F35" s="117"/>
      <c r="G35" s="117"/>
      <c r="H35" s="117"/>
      <c r="I35" s="117"/>
      <c r="J35" s="117"/>
      <c r="K35" s="117"/>
      <c r="L35" s="117"/>
      <c r="M35" s="117"/>
      <c r="N35" s="117"/>
      <c r="O35" s="117"/>
      <c r="P35" s="117"/>
      <c r="Q35" s="117"/>
      <c r="R35" s="117"/>
    </row>
    <row r="36" spans="1:18" x14ac:dyDescent="0.25">
      <c r="A36" s="117"/>
      <c r="B36" s="117"/>
      <c r="C36" s="117"/>
      <c r="D36" s="117"/>
      <c r="E36" s="117"/>
      <c r="F36" s="117"/>
      <c r="G36" s="117"/>
      <c r="H36" s="117"/>
      <c r="I36" s="117"/>
      <c r="J36" s="117"/>
      <c r="K36" s="117"/>
      <c r="L36" s="117"/>
      <c r="M36" s="117"/>
      <c r="N36" s="117"/>
      <c r="O36" s="117"/>
      <c r="P36" s="117"/>
      <c r="Q36" s="117"/>
      <c r="R36" s="117"/>
    </row>
    <row r="37" spans="1:18" x14ac:dyDescent="0.25">
      <c r="A37" s="117"/>
      <c r="B37" s="117"/>
      <c r="C37" s="117"/>
      <c r="D37" s="117"/>
      <c r="E37" s="117"/>
      <c r="F37" s="117"/>
      <c r="G37" s="117"/>
      <c r="H37" s="117"/>
      <c r="I37" s="117"/>
      <c r="J37" s="117"/>
      <c r="K37" s="117"/>
      <c r="L37" s="117"/>
      <c r="M37" s="117"/>
      <c r="N37" s="117"/>
      <c r="O37" s="117"/>
      <c r="P37" s="117"/>
      <c r="Q37" s="117"/>
      <c r="R37" s="117"/>
    </row>
    <row r="38" spans="1:18" x14ac:dyDescent="0.25">
      <c r="A38" s="117"/>
      <c r="B38" s="117"/>
      <c r="C38" s="117"/>
      <c r="D38" s="117"/>
      <c r="E38" s="117"/>
      <c r="F38" s="117"/>
      <c r="G38" s="117"/>
      <c r="H38" s="117"/>
      <c r="I38" s="117"/>
      <c r="J38" s="117"/>
      <c r="K38" s="117"/>
      <c r="L38" s="117"/>
      <c r="M38" s="117"/>
      <c r="N38" s="117"/>
      <c r="O38" s="117"/>
      <c r="P38" s="117"/>
      <c r="Q38" s="117"/>
      <c r="R38" s="117"/>
    </row>
  </sheetData>
  <sheetProtection algorithmName="SHA-512" hashValue="TMhcKiY/gDcy24Wx3j0N6K4+IC7vORuLC5oMnUUs54PQhWpRuZ/ZZBeAlM7Heh3jWpj17WgDSJkEkeWaMlprFw==" saltValue="KSVFo+boQvjT6iW486qXU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E1_RiF!B66</f>
        <v>Moduł E1/13</v>
      </c>
      <c r="B3" s="418"/>
      <c r="C3" s="418"/>
      <c r="D3" s="422" t="str">
        <f>E1_RiF!C66</f>
        <v>Moduł dyplomowy (2)</v>
      </c>
      <c r="E3" s="423"/>
      <c r="F3" s="423"/>
      <c r="G3" s="423"/>
      <c r="H3" s="423"/>
      <c r="I3" s="424"/>
      <c r="J3" s="3"/>
      <c r="K3" s="3"/>
      <c r="L3" s="4"/>
      <c r="M3" s="4"/>
      <c r="N3" s="4"/>
      <c r="O3" s="4"/>
      <c r="P3" s="4"/>
      <c r="Q3" s="4"/>
      <c r="R3" s="4"/>
    </row>
    <row r="4" spans="1:19" ht="18.75" thickBot="1" x14ac:dyDescent="0.3">
      <c r="A4" s="317" t="s">
        <v>110</v>
      </c>
      <c r="B4" s="317"/>
      <c r="C4" s="317"/>
      <c r="D4" s="419" t="str">
        <f>E1_RiF!B67</f>
        <v>Kurs 13.1.</v>
      </c>
      <c r="E4" s="420"/>
      <c r="F4" s="420"/>
      <c r="G4" s="420"/>
      <c r="H4" s="420"/>
      <c r="I4" s="421"/>
      <c r="J4" s="3"/>
      <c r="K4" s="3"/>
      <c r="L4" s="4"/>
      <c r="M4" s="4"/>
      <c r="N4" s="4"/>
      <c r="O4" s="4"/>
      <c r="P4" s="4"/>
      <c r="Q4" s="4"/>
      <c r="R4" s="4"/>
    </row>
    <row r="5" spans="1:19" ht="23.25" thickBot="1" x14ac:dyDescent="0.3">
      <c r="A5" s="318" t="s">
        <v>111</v>
      </c>
      <c r="B5" s="318"/>
      <c r="C5" s="318"/>
      <c r="D5" s="319" t="str">
        <f>E1_RiF!C67</f>
        <v>Praca z promotorem</v>
      </c>
      <c r="E5" s="319"/>
      <c r="F5" s="319"/>
      <c r="G5" s="319"/>
      <c r="H5" s="319"/>
      <c r="I5" s="319"/>
      <c r="J5" s="319"/>
      <c r="K5" s="319"/>
      <c r="L5" s="320" t="s">
        <v>94</v>
      </c>
      <c r="M5" s="320"/>
      <c r="N5" s="49">
        <f>E1_RiF!D67</f>
        <v>6</v>
      </c>
      <c r="O5" s="320" t="s">
        <v>95</v>
      </c>
      <c r="P5" s="320"/>
      <c r="Q5" s="321" t="str">
        <f>E1_RiF!F66</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(13)'!G6</f>
        <v>III</v>
      </c>
      <c r="H7" s="55" t="s">
        <v>99</v>
      </c>
      <c r="I7" s="45">
        <f>'M (13)'!I6</f>
        <v>6</v>
      </c>
      <c r="J7" s="247" t="s">
        <v>384</v>
      </c>
      <c r="K7" s="248"/>
      <c r="L7" s="426" t="s">
        <v>100</v>
      </c>
      <c r="M7" s="427"/>
      <c r="N7" s="9" t="s">
        <v>101</v>
      </c>
      <c r="O7" s="342" t="s">
        <v>102</v>
      </c>
      <c r="P7" s="342"/>
      <c r="Q7" s="343" t="s">
        <v>103</v>
      </c>
      <c r="R7" s="343"/>
      <c r="S7" s="50">
        <f>E1_RiF!G67</f>
        <v>18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8" t="s">
        <v>107</v>
      </c>
      <c r="B10" s="279"/>
      <c r="C10" s="279"/>
      <c r="D10" s="279"/>
      <c r="E10" s="279"/>
      <c r="F10" s="279"/>
      <c r="G10" s="279"/>
      <c r="H10" s="279"/>
      <c r="I10" s="279"/>
      <c r="J10" s="279"/>
      <c r="K10" s="279"/>
      <c r="L10" s="279"/>
      <c r="M10" s="279"/>
      <c r="N10" s="279"/>
      <c r="O10" s="279"/>
      <c r="P10" s="279"/>
      <c r="Q10" s="279"/>
      <c r="R10" s="279"/>
      <c r="S10" s="280"/>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8" t="s">
        <v>116</v>
      </c>
      <c r="B14" s="385" t="s">
        <v>696</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9"/>
      <c r="B15" s="334"/>
      <c r="C15" s="466"/>
      <c r="D15" s="466"/>
      <c r="E15" s="466"/>
      <c r="F15" s="466"/>
      <c r="G15" s="466"/>
      <c r="H15" s="466"/>
      <c r="I15" s="466"/>
      <c r="J15" s="466"/>
      <c r="K15" s="466"/>
      <c r="L15" s="466"/>
      <c r="M15" s="336"/>
      <c r="N15" s="325" t="s">
        <v>298</v>
      </c>
      <c r="O15" s="326"/>
      <c r="P15" s="326"/>
      <c r="Q15" s="326"/>
      <c r="R15" s="326"/>
      <c r="S15" s="327"/>
    </row>
    <row r="16" spans="1:19" ht="15" customHeight="1" x14ac:dyDescent="0.25">
      <c r="A16" s="329"/>
      <c r="B16" s="334"/>
      <c r="C16" s="466"/>
      <c r="D16" s="466"/>
      <c r="E16" s="466"/>
      <c r="F16" s="466"/>
      <c r="G16" s="466"/>
      <c r="H16" s="466"/>
      <c r="I16" s="466"/>
      <c r="J16" s="466"/>
      <c r="K16" s="466"/>
      <c r="L16" s="466"/>
      <c r="M16" s="336"/>
      <c r="N16" s="325" t="s">
        <v>307</v>
      </c>
      <c r="O16" s="326"/>
      <c r="P16" s="326"/>
      <c r="Q16" s="326"/>
      <c r="R16" s="326"/>
      <c r="S16" s="327"/>
    </row>
    <row r="17" spans="1:19" ht="15" customHeight="1" x14ac:dyDescent="0.25">
      <c r="A17" s="329"/>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9"/>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9"/>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9"/>
      <c r="B20" s="334"/>
      <c r="C20" s="466"/>
      <c r="D20" s="466"/>
      <c r="E20" s="466"/>
      <c r="F20" s="466"/>
      <c r="G20" s="466"/>
      <c r="H20" s="466"/>
      <c r="I20" s="466"/>
      <c r="J20" s="466"/>
      <c r="K20" s="466"/>
      <c r="L20" s="466"/>
      <c r="M20" s="336"/>
      <c r="N20" s="325"/>
      <c r="O20" s="326"/>
      <c r="P20" s="326"/>
      <c r="Q20" s="326"/>
      <c r="R20" s="326"/>
      <c r="S20" s="327"/>
    </row>
    <row r="21" spans="1:19" ht="15" customHeight="1" x14ac:dyDescent="0.25">
      <c r="A21" s="329"/>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9"/>
      <c r="B22" s="334"/>
      <c r="C22" s="466"/>
      <c r="D22" s="466"/>
      <c r="E22" s="466"/>
      <c r="F22" s="466"/>
      <c r="G22" s="466"/>
      <c r="H22" s="466"/>
      <c r="I22" s="466"/>
      <c r="J22" s="466"/>
      <c r="K22" s="466"/>
      <c r="L22" s="466"/>
      <c r="M22" s="336"/>
      <c r="N22" s="325"/>
      <c r="O22" s="326"/>
      <c r="P22" s="326"/>
      <c r="Q22" s="326"/>
      <c r="R22" s="326"/>
      <c r="S22" s="327"/>
    </row>
    <row r="23" spans="1:19" ht="15" customHeight="1" thickBot="1" x14ac:dyDescent="0.3">
      <c r="A23" s="329"/>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9"/>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9"/>
      <c r="B25" s="334"/>
      <c r="C25" s="466"/>
      <c r="D25" s="466"/>
      <c r="E25" s="466"/>
      <c r="F25" s="466"/>
      <c r="G25" s="466"/>
      <c r="H25" s="466"/>
      <c r="I25" s="466"/>
      <c r="J25" s="466"/>
      <c r="K25" s="466"/>
      <c r="L25" s="466"/>
      <c r="M25" s="336"/>
      <c r="N25" s="325"/>
      <c r="O25" s="326"/>
      <c r="P25" s="326"/>
      <c r="Q25" s="326"/>
      <c r="R25" s="326"/>
      <c r="S25" s="327"/>
    </row>
    <row r="26" spans="1:19" ht="15" hidden="1" customHeight="1" x14ac:dyDescent="0.25">
      <c r="A26" s="329"/>
      <c r="B26" s="334"/>
      <c r="C26" s="466"/>
      <c r="D26" s="466"/>
      <c r="E26" s="466"/>
      <c r="F26" s="466"/>
      <c r="G26" s="466"/>
      <c r="H26" s="466"/>
      <c r="I26" s="466"/>
      <c r="J26" s="466"/>
      <c r="K26" s="466"/>
      <c r="L26" s="466"/>
      <c r="M26" s="336"/>
      <c r="N26" s="325"/>
      <c r="O26" s="326"/>
      <c r="P26" s="326"/>
      <c r="Q26" s="326"/>
      <c r="R26" s="326"/>
      <c r="S26" s="327"/>
    </row>
    <row r="27" spans="1:19" ht="15" hidden="1" customHeight="1" x14ac:dyDescent="0.25">
      <c r="A27" s="329"/>
      <c r="B27" s="334"/>
      <c r="C27" s="466"/>
      <c r="D27" s="466"/>
      <c r="E27" s="466"/>
      <c r="F27" s="466"/>
      <c r="G27" s="466"/>
      <c r="H27" s="466"/>
      <c r="I27" s="466"/>
      <c r="J27" s="466"/>
      <c r="K27" s="466"/>
      <c r="L27" s="466"/>
      <c r="M27" s="336"/>
      <c r="N27" s="325"/>
      <c r="O27" s="326"/>
      <c r="P27" s="326"/>
      <c r="Q27" s="326"/>
      <c r="R27" s="326"/>
      <c r="S27" s="327"/>
    </row>
    <row r="28" spans="1:19" ht="15" hidden="1" customHeight="1" x14ac:dyDescent="0.25">
      <c r="A28" s="329"/>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9"/>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9"/>
      <c r="B30" s="334"/>
      <c r="C30" s="466"/>
      <c r="D30" s="466"/>
      <c r="E30" s="466"/>
      <c r="F30" s="466"/>
      <c r="G30" s="466"/>
      <c r="H30" s="466"/>
      <c r="I30" s="466"/>
      <c r="J30" s="466"/>
      <c r="K30" s="466"/>
      <c r="L30" s="466"/>
      <c r="M30" s="336"/>
      <c r="N30" s="325"/>
      <c r="O30" s="326"/>
      <c r="P30" s="326"/>
      <c r="Q30" s="326"/>
      <c r="R30" s="326"/>
      <c r="S30" s="327"/>
    </row>
    <row r="31" spans="1:19" ht="15" hidden="1" customHeight="1" x14ac:dyDescent="0.25">
      <c r="A31" s="329"/>
      <c r="B31" s="334"/>
      <c r="C31" s="466"/>
      <c r="D31" s="466"/>
      <c r="E31" s="466"/>
      <c r="F31" s="466"/>
      <c r="G31" s="466"/>
      <c r="H31" s="466"/>
      <c r="I31" s="466"/>
      <c r="J31" s="466"/>
      <c r="K31" s="466"/>
      <c r="L31" s="466"/>
      <c r="M31" s="336"/>
      <c r="N31" s="325"/>
      <c r="O31" s="326"/>
      <c r="P31" s="326"/>
      <c r="Q31" s="326"/>
      <c r="R31" s="326"/>
      <c r="S31" s="327"/>
    </row>
    <row r="32" spans="1:19" ht="15" hidden="1" customHeight="1" x14ac:dyDescent="0.25">
      <c r="A32" s="329"/>
      <c r="B32" s="334"/>
      <c r="C32" s="466"/>
      <c r="D32" s="466"/>
      <c r="E32" s="466"/>
      <c r="F32" s="466"/>
      <c r="G32" s="466"/>
      <c r="H32" s="466"/>
      <c r="I32" s="466"/>
      <c r="J32" s="466"/>
      <c r="K32" s="466"/>
      <c r="L32" s="466"/>
      <c r="M32" s="336"/>
      <c r="N32" s="325"/>
      <c r="O32" s="326"/>
      <c r="P32" s="326"/>
      <c r="Q32" s="326"/>
      <c r="R32" s="326"/>
      <c r="S32" s="327"/>
    </row>
    <row r="33" spans="1:19" ht="15" hidden="1" customHeight="1" thickBot="1" x14ac:dyDescent="0.3">
      <c r="A33" s="330"/>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697</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309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t="s">
        <v>310</v>
      </c>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t="s">
        <v>311</v>
      </c>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466"/>
      <c r="D45" s="466"/>
      <c r="E45" s="466"/>
      <c r="F45" s="466"/>
      <c r="G45" s="466"/>
      <c r="H45" s="466"/>
      <c r="I45" s="466"/>
      <c r="J45" s="466"/>
      <c r="K45" s="466"/>
      <c r="L45" s="466"/>
      <c r="M45" s="336"/>
      <c r="N45" s="325"/>
      <c r="O45" s="326"/>
      <c r="P45" s="326"/>
      <c r="Q45" s="326"/>
      <c r="R45" s="326"/>
      <c r="S45" s="327"/>
    </row>
    <row r="46" spans="1:19" ht="15" hidden="1"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hidden="1"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466"/>
      <c r="D50" s="466"/>
      <c r="E50" s="466"/>
      <c r="F50" s="466"/>
      <c r="G50" s="466"/>
      <c r="H50" s="466"/>
      <c r="I50" s="466"/>
      <c r="J50" s="466"/>
      <c r="K50" s="466"/>
      <c r="L50" s="466"/>
      <c r="M50" s="336"/>
      <c r="N50" s="325"/>
      <c r="O50" s="326"/>
      <c r="P50" s="326"/>
      <c r="Q50" s="326"/>
      <c r="R50" s="326"/>
      <c r="S50" s="327"/>
    </row>
    <row r="51" spans="1:19" ht="15" hidden="1" customHeight="1" x14ac:dyDescent="0.25">
      <c r="A51" s="329"/>
      <c r="B51" s="334"/>
      <c r="C51" s="466"/>
      <c r="D51" s="466"/>
      <c r="E51" s="466"/>
      <c r="F51" s="466"/>
      <c r="G51" s="466"/>
      <c r="H51" s="466"/>
      <c r="I51" s="466"/>
      <c r="J51" s="466"/>
      <c r="K51" s="466"/>
      <c r="L51" s="466"/>
      <c r="M51" s="336"/>
      <c r="N51" s="325"/>
      <c r="O51" s="326"/>
      <c r="P51" s="326"/>
      <c r="Q51" s="326"/>
      <c r="R51" s="326"/>
      <c r="S51" s="327"/>
    </row>
    <row r="52" spans="1:19" ht="15" hidden="1"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547" t="s">
        <v>469</v>
      </c>
      <c r="B54" s="385" t="s">
        <v>704</v>
      </c>
      <c r="C54" s="386"/>
      <c r="D54" s="386"/>
      <c r="E54" s="386"/>
      <c r="F54" s="386"/>
      <c r="G54" s="386"/>
      <c r="H54" s="386"/>
      <c r="I54" s="386"/>
      <c r="J54" s="386"/>
      <c r="K54" s="386"/>
      <c r="L54" s="386"/>
      <c r="M54" s="387"/>
      <c r="N54" s="344" t="s">
        <v>324</v>
      </c>
      <c r="O54" s="345"/>
      <c r="P54" s="345"/>
      <c r="Q54" s="345"/>
      <c r="R54" s="345"/>
      <c r="S54" s="346"/>
    </row>
    <row r="55" spans="1:19" ht="15" customHeight="1" x14ac:dyDescent="0.25">
      <c r="A55" s="329"/>
      <c r="B55" s="334"/>
      <c r="C55" s="335"/>
      <c r="D55" s="335"/>
      <c r="E55" s="335"/>
      <c r="F55" s="335"/>
      <c r="G55" s="335"/>
      <c r="H55" s="335"/>
      <c r="I55" s="335"/>
      <c r="J55" s="335"/>
      <c r="K55" s="335"/>
      <c r="L55" s="335"/>
      <c r="M55" s="336"/>
      <c r="N55" s="325" t="s">
        <v>331</v>
      </c>
      <c r="O55" s="326"/>
      <c r="P55" s="326"/>
      <c r="Q55" s="326"/>
      <c r="R55" s="326"/>
      <c r="S55" s="327"/>
    </row>
    <row r="56" spans="1:19" ht="15" customHeight="1" x14ac:dyDescent="0.25">
      <c r="A56" s="329"/>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9"/>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9"/>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9"/>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9"/>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9"/>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9"/>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9"/>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9"/>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9"/>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9"/>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9"/>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30"/>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548"/>
      <c r="B69" s="549"/>
      <c r="C69" s="549"/>
      <c r="D69" s="549"/>
      <c r="E69" s="549"/>
      <c r="F69" s="549"/>
      <c r="G69" s="549"/>
      <c r="H69" s="549"/>
      <c r="I69" s="549"/>
      <c r="J69" s="549"/>
      <c r="K69" s="549"/>
      <c r="L69" s="549"/>
      <c r="M69" s="549"/>
      <c r="N69" s="549"/>
      <c r="O69" s="549"/>
      <c r="P69" s="549"/>
      <c r="Q69" s="549"/>
      <c r="R69" s="549"/>
      <c r="S69" s="550"/>
    </row>
    <row r="70" spans="1:19" ht="20.100000000000001" customHeight="1" x14ac:dyDescent="0.25">
      <c r="A70" s="278" t="s">
        <v>119</v>
      </c>
      <c r="B70" s="279"/>
      <c r="C70" s="279"/>
      <c r="D70" s="279"/>
      <c r="E70" s="279"/>
      <c r="F70" s="279"/>
      <c r="G70" s="279"/>
      <c r="H70" s="279"/>
      <c r="I70" s="551"/>
      <c r="J70" s="37"/>
      <c r="K70" s="458" t="s">
        <v>120</v>
      </c>
      <c r="L70" s="279"/>
      <c r="M70" s="279"/>
      <c r="N70" s="279"/>
      <c r="O70" s="279"/>
      <c r="P70" s="279"/>
      <c r="Q70" s="279"/>
      <c r="R70" s="279"/>
      <c r="S70" s="280"/>
    </row>
    <row r="71" spans="1:19" ht="15" customHeight="1" x14ac:dyDescent="0.25">
      <c r="A71" s="552" t="s">
        <v>202</v>
      </c>
      <c r="B71" s="437" t="s">
        <v>121</v>
      </c>
      <c r="C71" s="438"/>
      <c r="D71" s="438"/>
      <c r="E71" s="438"/>
      <c r="F71" s="439"/>
      <c r="G71" s="452">
        <f>E1_RiF!G67</f>
        <v>18</v>
      </c>
      <c r="H71" s="453"/>
      <c r="I71" s="454"/>
      <c r="J71" s="409"/>
      <c r="K71" s="443" t="s">
        <v>203</v>
      </c>
      <c r="L71" s="446" t="s">
        <v>466</v>
      </c>
      <c r="M71" s="447"/>
      <c r="N71" s="447"/>
      <c r="O71" s="447"/>
      <c r="P71" s="447"/>
      <c r="Q71" s="447"/>
      <c r="R71" s="447"/>
      <c r="S71" s="448"/>
    </row>
    <row r="72" spans="1:19" ht="15" customHeight="1" x14ac:dyDescent="0.25">
      <c r="A72" s="329"/>
      <c r="B72" s="440" t="s">
        <v>123</v>
      </c>
      <c r="C72" s="441"/>
      <c r="D72" s="441"/>
      <c r="E72" s="441"/>
      <c r="F72" s="442"/>
      <c r="G72" s="434">
        <f>SUM(G73:I83)</f>
        <v>18</v>
      </c>
      <c r="H72" s="435"/>
      <c r="I72" s="436"/>
      <c r="J72" s="409"/>
      <c r="K72" s="444"/>
      <c r="L72" s="428" t="s">
        <v>164</v>
      </c>
      <c r="M72" s="429"/>
      <c r="N72" s="429"/>
      <c r="O72" s="429"/>
      <c r="P72" s="429"/>
      <c r="Q72" s="429"/>
      <c r="R72" s="429"/>
      <c r="S72" s="430"/>
    </row>
    <row r="73" spans="1:19" ht="15" customHeight="1" x14ac:dyDescent="0.25">
      <c r="A73" s="329"/>
      <c r="B73" s="411" t="s">
        <v>124</v>
      </c>
      <c r="C73" s="412"/>
      <c r="D73" s="412"/>
      <c r="E73" s="412"/>
      <c r="F73" s="413"/>
      <c r="G73" s="431"/>
      <c r="H73" s="432"/>
      <c r="I73" s="433"/>
      <c r="J73" s="409"/>
      <c r="K73" s="444"/>
      <c r="L73" s="428" t="s">
        <v>158</v>
      </c>
      <c r="M73" s="429"/>
      <c r="N73" s="429"/>
      <c r="O73" s="429"/>
      <c r="P73" s="429"/>
      <c r="Q73" s="429"/>
      <c r="R73" s="429"/>
      <c r="S73" s="430"/>
    </row>
    <row r="74" spans="1:19" ht="15" customHeight="1" x14ac:dyDescent="0.25">
      <c r="A74" s="329"/>
      <c r="B74" s="411" t="s">
        <v>125</v>
      </c>
      <c r="C74" s="412"/>
      <c r="D74" s="412"/>
      <c r="E74" s="412"/>
      <c r="F74" s="413"/>
      <c r="G74" s="431"/>
      <c r="H74" s="432"/>
      <c r="I74" s="433"/>
      <c r="J74" s="409"/>
      <c r="K74" s="444"/>
      <c r="L74" s="428" t="s">
        <v>185</v>
      </c>
      <c r="M74" s="429"/>
      <c r="N74" s="429"/>
      <c r="O74" s="429"/>
      <c r="P74" s="429"/>
      <c r="Q74" s="429"/>
      <c r="R74" s="429"/>
      <c r="S74" s="430"/>
    </row>
    <row r="75" spans="1:19" ht="15" customHeight="1" x14ac:dyDescent="0.25">
      <c r="A75" s="329"/>
      <c r="B75" s="411" t="s">
        <v>126</v>
      </c>
      <c r="C75" s="412"/>
      <c r="D75" s="412"/>
      <c r="E75" s="412"/>
      <c r="F75" s="413"/>
      <c r="G75" s="431">
        <v>8</v>
      </c>
      <c r="H75" s="432"/>
      <c r="I75" s="433"/>
      <c r="J75" s="409"/>
      <c r="K75" s="444"/>
      <c r="L75" s="428"/>
      <c r="M75" s="429"/>
      <c r="N75" s="429"/>
      <c r="O75" s="429"/>
      <c r="P75" s="429"/>
      <c r="Q75" s="429"/>
      <c r="R75" s="429"/>
      <c r="S75" s="430"/>
    </row>
    <row r="76" spans="1:19" ht="15" customHeight="1" x14ac:dyDescent="0.25">
      <c r="A76" s="329"/>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9"/>
      <c r="B77" s="411" t="s">
        <v>128</v>
      </c>
      <c r="C77" s="412"/>
      <c r="D77" s="412"/>
      <c r="E77" s="412"/>
      <c r="F77" s="413"/>
      <c r="G77" s="431">
        <v>6</v>
      </c>
      <c r="H77" s="432"/>
      <c r="I77" s="433"/>
      <c r="J77" s="409"/>
      <c r="K77" s="444"/>
      <c r="L77" s="428"/>
      <c r="M77" s="429"/>
      <c r="N77" s="429"/>
      <c r="O77" s="429"/>
      <c r="P77" s="429"/>
      <c r="Q77" s="429"/>
      <c r="R77" s="429"/>
      <c r="S77" s="430"/>
    </row>
    <row r="78" spans="1:19" ht="15" customHeight="1" x14ac:dyDescent="0.25">
      <c r="A78" s="329"/>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9"/>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9"/>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9"/>
      <c r="B81" s="411" t="s">
        <v>133</v>
      </c>
      <c r="C81" s="412"/>
      <c r="D81" s="412"/>
      <c r="E81" s="412"/>
      <c r="F81" s="413"/>
      <c r="G81" s="431">
        <v>4</v>
      </c>
      <c r="H81" s="432"/>
      <c r="I81" s="433"/>
      <c r="J81" s="409"/>
      <c r="K81" s="444"/>
      <c r="L81" s="428" t="s">
        <v>157</v>
      </c>
      <c r="M81" s="429"/>
      <c r="N81" s="429"/>
      <c r="O81" s="429"/>
      <c r="P81" s="429"/>
      <c r="Q81" s="429"/>
      <c r="R81" s="429"/>
      <c r="S81" s="430"/>
    </row>
    <row r="82" spans="1:19" ht="15" customHeight="1" x14ac:dyDescent="0.25">
      <c r="A82" s="329"/>
      <c r="B82" s="411" t="s">
        <v>134</v>
      </c>
      <c r="C82" s="412"/>
      <c r="D82" s="412"/>
      <c r="E82" s="412"/>
      <c r="F82" s="413"/>
      <c r="G82" s="431"/>
      <c r="H82" s="432"/>
      <c r="I82" s="433"/>
      <c r="J82" s="409"/>
      <c r="K82" s="444"/>
      <c r="L82" s="428" t="s">
        <v>166</v>
      </c>
      <c r="M82" s="429"/>
      <c r="N82" s="429"/>
      <c r="O82" s="429"/>
      <c r="P82" s="429"/>
      <c r="Q82" s="429"/>
      <c r="R82" s="429"/>
      <c r="S82" s="430"/>
    </row>
    <row r="83" spans="1:19" ht="15" customHeight="1" x14ac:dyDescent="0.25">
      <c r="A83" s="329"/>
      <c r="B83" s="411" t="s">
        <v>135</v>
      </c>
      <c r="C83" s="412"/>
      <c r="D83" s="412"/>
      <c r="E83" s="412"/>
      <c r="F83" s="413"/>
      <c r="G83" s="431"/>
      <c r="H83" s="432"/>
      <c r="I83" s="433"/>
      <c r="J83" s="409"/>
      <c r="K83" s="444"/>
      <c r="L83" s="428" t="s">
        <v>171</v>
      </c>
      <c r="M83" s="429"/>
      <c r="N83" s="429"/>
      <c r="O83" s="429"/>
      <c r="P83" s="429"/>
      <c r="Q83" s="429"/>
      <c r="R83" s="429"/>
      <c r="S83" s="430"/>
    </row>
    <row r="84" spans="1:19" ht="15" customHeight="1" x14ac:dyDescent="0.25">
      <c r="A84" s="329"/>
      <c r="B84" s="455" t="s">
        <v>136</v>
      </c>
      <c r="C84" s="456"/>
      <c r="D84" s="456"/>
      <c r="E84" s="456"/>
      <c r="F84" s="457"/>
      <c r="G84" s="452">
        <f>E1_RiF!H67</f>
        <v>132</v>
      </c>
      <c r="H84" s="453"/>
      <c r="I84" s="454"/>
      <c r="J84" s="409"/>
      <c r="K84" s="444"/>
      <c r="L84" s="428"/>
      <c r="M84" s="429"/>
      <c r="N84" s="429"/>
      <c r="O84" s="429"/>
      <c r="P84" s="429"/>
      <c r="Q84" s="429"/>
      <c r="R84" s="429"/>
      <c r="S84" s="430"/>
    </row>
    <row r="85" spans="1:19" ht="15" customHeight="1" x14ac:dyDescent="0.25">
      <c r="A85" s="491"/>
      <c r="B85" s="459" t="s">
        <v>206</v>
      </c>
      <c r="C85" s="460"/>
      <c r="D85" s="460"/>
      <c r="E85" s="460"/>
      <c r="F85" s="461"/>
      <c r="G85" s="434">
        <f>SUM(G84,G71)</f>
        <v>150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553" t="s">
        <v>137</v>
      </c>
      <c r="B87" s="554"/>
      <c r="C87" s="554"/>
      <c r="D87" s="554"/>
      <c r="E87" s="554"/>
      <c r="F87" s="554"/>
      <c r="G87" s="554"/>
      <c r="H87" s="554"/>
      <c r="I87" s="554"/>
      <c r="J87" s="554"/>
      <c r="K87" s="554"/>
      <c r="L87" s="554"/>
      <c r="M87" s="554"/>
      <c r="N87" s="554"/>
      <c r="O87" s="554"/>
      <c r="P87" s="554"/>
      <c r="Q87" s="554"/>
      <c r="R87" s="554"/>
      <c r="S87" s="555"/>
    </row>
    <row r="88" spans="1:19" ht="15" customHeight="1" x14ac:dyDescent="0.25">
      <c r="A88" s="556" t="s">
        <v>201</v>
      </c>
      <c r="B88" s="351" t="s">
        <v>138</v>
      </c>
      <c r="C88" s="352"/>
      <c r="D88" s="352"/>
      <c r="E88" s="353"/>
      <c r="F88" s="351" t="str">
        <f>E1_RiF!E67</f>
        <v>zal. bez oceny</v>
      </c>
      <c r="G88" s="352"/>
      <c r="H88" s="352"/>
      <c r="I88" s="353"/>
      <c r="J88" s="559"/>
      <c r="K88" s="562" t="s">
        <v>139</v>
      </c>
      <c r="L88" s="361" t="s">
        <v>140</v>
      </c>
      <c r="M88" s="362"/>
      <c r="N88" s="362"/>
      <c r="O88" s="362"/>
      <c r="P88" s="362"/>
      <c r="Q88" s="362"/>
      <c r="R88" s="362"/>
      <c r="S88" s="363"/>
    </row>
    <row r="89" spans="1:19" ht="15" customHeight="1" x14ac:dyDescent="0.25">
      <c r="A89" s="557"/>
      <c r="B89" s="355" t="s">
        <v>461</v>
      </c>
      <c r="C89" s="356"/>
      <c r="D89" s="356"/>
      <c r="E89" s="357"/>
      <c r="F89" s="355" t="s">
        <v>142</v>
      </c>
      <c r="G89" s="356"/>
      <c r="H89" s="356"/>
      <c r="I89" s="357"/>
      <c r="J89" s="560"/>
      <c r="K89" s="563"/>
      <c r="L89" s="358" t="s">
        <v>292</v>
      </c>
      <c r="M89" s="359"/>
      <c r="N89" s="359"/>
      <c r="O89" s="359"/>
      <c r="P89" s="359"/>
      <c r="Q89" s="359"/>
      <c r="R89" s="359"/>
      <c r="S89" s="360"/>
    </row>
    <row r="90" spans="1:19" ht="15" customHeight="1" x14ac:dyDescent="0.25">
      <c r="A90" s="557"/>
      <c r="B90" s="376" t="s">
        <v>197</v>
      </c>
      <c r="C90" s="377"/>
      <c r="D90" s="377"/>
      <c r="E90" s="378"/>
      <c r="F90" s="379">
        <v>100</v>
      </c>
      <c r="G90" s="380"/>
      <c r="H90" s="380"/>
      <c r="I90" s="381"/>
      <c r="J90" s="560"/>
      <c r="K90" s="563"/>
      <c r="L90" s="358" t="s">
        <v>293</v>
      </c>
      <c r="M90" s="359"/>
      <c r="N90" s="359"/>
      <c r="O90" s="359"/>
      <c r="P90" s="359"/>
      <c r="Q90" s="359"/>
      <c r="R90" s="359"/>
      <c r="S90" s="360"/>
    </row>
    <row r="91" spans="1:19" ht="15" customHeight="1" x14ac:dyDescent="0.25">
      <c r="A91" s="557"/>
      <c r="B91" s="376"/>
      <c r="C91" s="377"/>
      <c r="D91" s="377"/>
      <c r="E91" s="378"/>
      <c r="F91" s="379"/>
      <c r="G91" s="380"/>
      <c r="H91" s="380"/>
      <c r="I91" s="381"/>
      <c r="J91" s="560"/>
      <c r="K91" s="563"/>
      <c r="L91" s="358" t="s">
        <v>143</v>
      </c>
      <c r="M91" s="359"/>
      <c r="N91" s="359"/>
      <c r="O91" s="359"/>
      <c r="P91" s="359"/>
      <c r="Q91" s="359"/>
      <c r="R91" s="359"/>
      <c r="S91" s="360"/>
    </row>
    <row r="92" spans="1:19" ht="15" customHeight="1" x14ac:dyDescent="0.25">
      <c r="A92" s="557"/>
      <c r="B92" s="376"/>
      <c r="C92" s="377"/>
      <c r="D92" s="377"/>
      <c r="E92" s="378"/>
      <c r="F92" s="379"/>
      <c r="G92" s="380"/>
      <c r="H92" s="380"/>
      <c r="I92" s="381"/>
      <c r="J92" s="560"/>
      <c r="K92" s="563"/>
      <c r="L92" s="358" t="s">
        <v>294</v>
      </c>
      <c r="M92" s="359"/>
      <c r="N92" s="359"/>
      <c r="O92" s="359"/>
      <c r="P92" s="359"/>
      <c r="Q92" s="359"/>
      <c r="R92" s="359"/>
      <c r="S92" s="360"/>
    </row>
    <row r="93" spans="1:19" ht="15" customHeight="1" x14ac:dyDescent="0.25">
      <c r="A93" s="557"/>
      <c r="B93" s="376"/>
      <c r="C93" s="377"/>
      <c r="D93" s="377"/>
      <c r="E93" s="378"/>
      <c r="F93" s="379"/>
      <c r="G93" s="380"/>
      <c r="H93" s="380"/>
      <c r="I93" s="381"/>
      <c r="J93" s="560"/>
      <c r="K93" s="563"/>
      <c r="L93" s="358" t="s">
        <v>144</v>
      </c>
      <c r="M93" s="359"/>
      <c r="N93" s="359"/>
      <c r="O93" s="359"/>
      <c r="P93" s="359"/>
      <c r="Q93" s="359"/>
      <c r="R93" s="359"/>
      <c r="S93" s="360"/>
    </row>
    <row r="94" spans="1:19" ht="15" customHeight="1" x14ac:dyDescent="0.25">
      <c r="A94" s="558"/>
      <c r="B94" s="376"/>
      <c r="C94" s="377"/>
      <c r="D94" s="377"/>
      <c r="E94" s="378"/>
      <c r="F94" s="379"/>
      <c r="G94" s="380"/>
      <c r="H94" s="380"/>
      <c r="I94" s="381"/>
      <c r="J94" s="561"/>
      <c r="K94" s="564"/>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568" t="s">
        <v>200</v>
      </c>
      <c r="B96" s="571" t="s">
        <v>145</v>
      </c>
      <c r="C96" s="572"/>
      <c r="D96" s="572"/>
      <c r="E96" s="572"/>
      <c r="F96" s="572"/>
      <c r="G96" s="572"/>
      <c r="H96" s="572"/>
      <c r="I96" s="572"/>
      <c r="J96" s="572"/>
      <c r="K96" s="572"/>
      <c r="L96" s="572"/>
      <c r="M96" s="572"/>
      <c r="N96" s="572"/>
      <c r="O96" s="572"/>
      <c r="P96" s="572"/>
      <c r="Q96" s="572"/>
      <c r="R96" s="572"/>
      <c r="S96" s="573"/>
    </row>
    <row r="97" spans="1:19" ht="15" customHeight="1" x14ac:dyDescent="0.25">
      <c r="A97" s="569"/>
      <c r="B97" s="574" t="s">
        <v>449</v>
      </c>
      <c r="C97" s="575"/>
      <c r="D97" s="575"/>
      <c r="E97" s="575"/>
      <c r="F97" s="575"/>
      <c r="G97" s="575"/>
      <c r="H97" s="575"/>
      <c r="I97" s="575"/>
      <c r="J97" s="575"/>
      <c r="K97" s="575"/>
      <c r="L97" s="575"/>
      <c r="M97" s="575"/>
      <c r="N97" s="575"/>
      <c r="O97" s="575"/>
      <c r="P97" s="575"/>
      <c r="Q97" s="575"/>
      <c r="R97" s="575"/>
      <c r="S97" s="576"/>
    </row>
    <row r="98" spans="1:19" ht="82.5" customHeight="1" x14ac:dyDescent="0.25">
      <c r="A98" s="569"/>
      <c r="B98" s="372" t="s">
        <v>421</v>
      </c>
      <c r="C98" s="372"/>
      <c r="D98" s="372"/>
      <c r="E98" s="372"/>
      <c r="F98" s="372"/>
      <c r="G98" s="372"/>
      <c r="H98" s="372"/>
      <c r="I98" s="372"/>
      <c r="J98" s="372"/>
      <c r="K98" s="372"/>
      <c r="L98" s="372"/>
      <c r="M98" s="372"/>
      <c r="N98" s="372"/>
      <c r="O98" s="372"/>
      <c r="P98" s="372"/>
      <c r="Q98" s="372"/>
      <c r="R98" s="372"/>
      <c r="S98" s="373"/>
    </row>
    <row r="99" spans="1:19" ht="15" customHeight="1" x14ac:dyDescent="0.25">
      <c r="A99" s="569"/>
      <c r="B99" s="565" t="s">
        <v>147</v>
      </c>
      <c r="C99" s="566"/>
      <c r="D99" s="566"/>
      <c r="E99" s="566"/>
      <c r="F99" s="566"/>
      <c r="G99" s="566"/>
      <c r="H99" s="566"/>
      <c r="I99" s="566"/>
      <c r="J99" s="566"/>
      <c r="K99" s="566"/>
      <c r="L99" s="566"/>
      <c r="M99" s="566"/>
      <c r="N99" s="566"/>
      <c r="O99" s="566"/>
      <c r="P99" s="566"/>
      <c r="Q99" s="566"/>
      <c r="R99" s="566"/>
      <c r="S99" s="567"/>
    </row>
    <row r="100" spans="1:19" ht="30" customHeight="1" x14ac:dyDescent="0.25">
      <c r="A100" s="569"/>
      <c r="B100" s="529"/>
      <c r="C100" s="530"/>
      <c r="D100" s="530"/>
      <c r="E100" s="530"/>
      <c r="F100" s="530"/>
      <c r="G100" s="530"/>
      <c r="H100" s="530"/>
      <c r="I100" s="530"/>
      <c r="J100" s="530"/>
      <c r="K100" s="530"/>
      <c r="L100" s="530"/>
      <c r="M100" s="530"/>
      <c r="N100" s="530"/>
      <c r="O100" s="530"/>
      <c r="P100" s="530"/>
      <c r="Q100" s="530"/>
      <c r="R100" s="530"/>
      <c r="S100" s="531"/>
    </row>
    <row r="101" spans="1:19" ht="15" customHeight="1" x14ac:dyDescent="0.25">
      <c r="A101" s="569"/>
      <c r="B101" s="565" t="s">
        <v>148</v>
      </c>
      <c r="C101" s="566"/>
      <c r="D101" s="566"/>
      <c r="E101" s="566"/>
      <c r="F101" s="566"/>
      <c r="G101" s="566"/>
      <c r="H101" s="566"/>
      <c r="I101" s="566"/>
      <c r="J101" s="566"/>
      <c r="K101" s="566"/>
      <c r="L101" s="566"/>
      <c r="M101" s="566"/>
      <c r="N101" s="566"/>
      <c r="O101" s="566"/>
      <c r="P101" s="566"/>
      <c r="Q101" s="566"/>
      <c r="R101" s="566"/>
      <c r="S101" s="567"/>
    </row>
    <row r="102" spans="1:19" ht="30" customHeight="1" x14ac:dyDescent="0.25">
      <c r="A102" s="570"/>
      <c r="B102" s="529"/>
      <c r="C102" s="530"/>
      <c r="D102" s="530"/>
      <c r="E102" s="530"/>
      <c r="F102" s="530"/>
      <c r="G102" s="530"/>
      <c r="H102" s="530"/>
      <c r="I102" s="530"/>
      <c r="J102" s="530"/>
      <c r="K102" s="530"/>
      <c r="L102" s="530"/>
      <c r="M102" s="530"/>
      <c r="N102" s="530"/>
      <c r="O102" s="530"/>
      <c r="P102" s="530"/>
      <c r="Q102" s="530"/>
      <c r="R102" s="530"/>
      <c r="S102" s="531"/>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8kYwkIbGPPGaRifno9IWmuNoIowsUOpPOMPyJqN2UVmM3NlJoZY3M1ezJAsHEtjQc8HiXcwz2JesQujfaCVcyA==" saltValue="FIZWrrua8GtxOv27wUxqg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F8C9E119-F663-4BE7-9178-A31DBA21365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E1_RiF!B68</f>
        <v>Moduł E1/14</v>
      </c>
      <c r="D3" s="236"/>
      <c r="E3" s="236"/>
      <c r="F3" s="237"/>
      <c r="G3" s="3"/>
      <c r="H3" s="3"/>
      <c r="I3" s="3"/>
      <c r="J3" s="3"/>
      <c r="K3" s="3"/>
      <c r="L3" s="4"/>
      <c r="M3" s="4"/>
      <c r="N3" s="4"/>
      <c r="O3" s="4"/>
      <c r="P3" s="4"/>
      <c r="Q3" s="4"/>
    </row>
    <row r="4" spans="1:19" s="5" customFormat="1" ht="39.75" customHeight="1" thickBot="1" x14ac:dyDescent="0.3">
      <c r="A4" s="234" t="s">
        <v>93</v>
      </c>
      <c r="B4" s="234"/>
      <c r="C4" s="224" t="str">
        <f>E1_RiF!C68</f>
        <v>Moduł specjalnościowy (3) RACHUNKOWOŚĆ I FINANSE</v>
      </c>
      <c r="D4" s="225"/>
      <c r="E4" s="225"/>
      <c r="F4" s="225"/>
      <c r="G4" s="225"/>
      <c r="H4" s="225"/>
      <c r="I4" s="225"/>
      <c r="J4" s="226"/>
      <c r="K4" s="229" t="s">
        <v>94</v>
      </c>
      <c r="L4" s="229"/>
      <c r="M4" s="56">
        <f>E1_RiF!D68</f>
        <v>7</v>
      </c>
      <c r="N4" s="227" t="s">
        <v>95</v>
      </c>
      <c r="O4" s="228"/>
      <c r="P4" s="221" t="str">
        <f>E1_RiF!F68</f>
        <v>dr D. Majewska-Bielecka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6</v>
      </c>
      <c r="J6" s="9" t="s">
        <v>291</v>
      </c>
      <c r="K6" s="245" t="s">
        <v>100</v>
      </c>
      <c r="L6" s="245"/>
      <c r="M6" s="246" t="s">
        <v>101</v>
      </c>
      <c r="N6" s="246"/>
      <c r="O6" s="137" t="s">
        <v>877</v>
      </c>
      <c r="P6" s="247" t="s">
        <v>103</v>
      </c>
      <c r="Q6" s="248"/>
      <c r="R6" s="56">
        <f>E1_RiF!G68</f>
        <v>38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531</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408</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768</v>
      </c>
      <c r="B22" s="262"/>
      <c r="C22" s="262"/>
      <c r="D22" s="262"/>
      <c r="E22" s="262"/>
      <c r="F22" s="262" t="s">
        <v>769</v>
      </c>
      <c r="G22" s="262"/>
      <c r="H22" s="262"/>
      <c r="I22" s="262"/>
      <c r="J22" s="262"/>
      <c r="K22" s="262"/>
      <c r="L22" s="262" t="s">
        <v>767</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E1_RiF!B68</f>
        <v>Moduł E1/14</v>
      </c>
      <c r="C26" s="282"/>
      <c r="D26" s="38" t="str">
        <f>E1_RiF!B69</f>
        <v>Kurs 14.1.</v>
      </c>
      <c r="E26" s="116" t="str">
        <f>E1_RiF!B68</f>
        <v>Moduł E1/14</v>
      </c>
      <c r="F26" s="289" t="str">
        <f>E1_RiF!B70</f>
        <v>Kurs 14.2.</v>
      </c>
      <c r="G26" s="290"/>
      <c r="H26" s="297" t="str">
        <f>E1_RiF!B68</f>
        <v>Moduł E1/14</v>
      </c>
      <c r="I26" s="298"/>
      <c r="J26" s="39" t="str">
        <f>E1_RiF!B71</f>
        <v>Kurs 14.3.</v>
      </c>
      <c r="K26" s="305"/>
      <c r="L26" s="306"/>
      <c r="M26" s="305"/>
      <c r="N26" s="306"/>
      <c r="O26" s="307"/>
      <c r="P26" s="308"/>
      <c r="Q26" s="307"/>
      <c r="R26" s="309"/>
    </row>
    <row r="27" spans="1:19" s="14" customFormat="1" ht="59.25" customHeight="1" x14ac:dyDescent="0.25">
      <c r="A27" s="140" t="s">
        <v>111</v>
      </c>
      <c r="B27" s="476" t="str">
        <f>E1_RiF!C69</f>
        <v>Sprawozdawczość finansowa i auditing</v>
      </c>
      <c r="C27" s="477"/>
      <c r="D27" s="478"/>
      <c r="E27" s="479" t="str">
        <f>E1_RiF!C70</f>
        <v>Polityka bilansowa</v>
      </c>
      <c r="F27" s="480"/>
      <c r="G27" s="481"/>
      <c r="H27" s="482" t="str">
        <f>E1_RiF!C71</f>
        <v>Profesional workshop (kurs w języku obcym)</v>
      </c>
      <c r="I27" s="483"/>
      <c r="J27" s="484"/>
      <c r="K27" s="485"/>
      <c r="L27" s="486"/>
      <c r="M27" s="486"/>
      <c r="N27" s="487"/>
      <c r="O27" s="488"/>
      <c r="P27" s="489"/>
      <c r="Q27" s="489"/>
      <c r="R27" s="490"/>
    </row>
    <row r="28" spans="1:19" s="14" customFormat="1" ht="30" customHeight="1" thickBot="1" x14ac:dyDescent="0.3">
      <c r="A28" s="44" t="s">
        <v>112</v>
      </c>
      <c r="B28" s="283">
        <f>E1_RiF!D69</f>
        <v>3</v>
      </c>
      <c r="C28" s="284"/>
      <c r="D28" s="285"/>
      <c r="E28" s="294">
        <f>E1_RiF!D70</f>
        <v>2</v>
      </c>
      <c r="F28" s="295"/>
      <c r="G28" s="296"/>
      <c r="H28" s="302">
        <f>E1_RiF!D71</f>
        <v>2</v>
      </c>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c r="M29" s="184"/>
      <c r="N29" s="185"/>
      <c r="O29" s="186"/>
      <c r="P29" s="187"/>
      <c r="Q29" s="188"/>
      <c r="R29" s="189"/>
    </row>
  </sheetData>
  <sheetProtection algorithmName="SHA-512" hashValue="Ntj1zrvLKcuGBCqxHvy46Hjc+VrGwq12VPIGBIPXQ/imOxeUSouF8GfIS32/RYhj0YruqKXZocK54gqGe4sJew==" saltValue="xtcPAq0wQ471lU9jkb88U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E1_RiF!B68</f>
        <v>Moduł E1/14</v>
      </c>
      <c r="B3" s="418"/>
      <c r="C3" s="418"/>
      <c r="D3" s="422" t="str">
        <f>E1_RiF!C68</f>
        <v>Moduł specjalnościowy (3) RACHUNKOWOŚĆ I FINANSE</v>
      </c>
      <c r="E3" s="423"/>
      <c r="F3" s="423"/>
      <c r="G3" s="423"/>
      <c r="H3" s="423"/>
      <c r="I3" s="424"/>
      <c r="J3" s="3"/>
      <c r="K3" s="3"/>
      <c r="L3" s="4"/>
      <c r="M3" s="4"/>
      <c r="N3" s="4"/>
      <c r="O3" s="4"/>
      <c r="P3" s="4"/>
      <c r="Q3" s="4"/>
      <c r="R3" s="4"/>
    </row>
    <row r="4" spans="1:19" ht="18.75" thickBot="1" x14ac:dyDescent="0.3">
      <c r="A4" s="317" t="s">
        <v>110</v>
      </c>
      <c r="B4" s="317"/>
      <c r="C4" s="317"/>
      <c r="D4" s="577" t="str">
        <f>E1_RiF!B69</f>
        <v>Kurs 14.1.</v>
      </c>
      <c r="E4" s="578"/>
      <c r="F4" s="578"/>
      <c r="G4" s="578"/>
      <c r="H4" s="578"/>
      <c r="I4" s="579"/>
      <c r="J4" s="3"/>
      <c r="K4" s="3"/>
      <c r="L4" s="4"/>
      <c r="M4" s="4"/>
      <c r="N4" s="4"/>
      <c r="O4" s="4"/>
      <c r="P4" s="4"/>
      <c r="Q4" s="4"/>
      <c r="R4" s="4"/>
    </row>
    <row r="5" spans="1:19" ht="23.25" thickBot="1" x14ac:dyDescent="0.3">
      <c r="A5" s="318" t="s">
        <v>111</v>
      </c>
      <c r="B5" s="318"/>
      <c r="C5" s="318"/>
      <c r="D5" s="319" t="str">
        <f>E1_RiF!C69</f>
        <v>Sprawozdawczość finansowa i auditing</v>
      </c>
      <c r="E5" s="319"/>
      <c r="F5" s="319"/>
      <c r="G5" s="319"/>
      <c r="H5" s="319"/>
      <c r="I5" s="319"/>
      <c r="J5" s="319"/>
      <c r="K5" s="319"/>
      <c r="L5" s="320" t="s">
        <v>94</v>
      </c>
      <c r="M5" s="320"/>
      <c r="N5" s="46">
        <f>E1_RiF!D69</f>
        <v>3</v>
      </c>
      <c r="O5" s="320" t="s">
        <v>95</v>
      </c>
      <c r="P5" s="320"/>
      <c r="Q5" s="321" t="str">
        <f>E1_RiF!F68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(14)'!G6</f>
        <v>III</v>
      </c>
      <c r="H7" s="55" t="s">
        <v>99</v>
      </c>
      <c r="I7" s="45">
        <f>'M (14)'!I6</f>
        <v>6</v>
      </c>
      <c r="J7" s="247" t="s">
        <v>384</v>
      </c>
      <c r="K7" s="248"/>
      <c r="L7" s="426" t="s">
        <v>100</v>
      </c>
      <c r="M7" s="427"/>
      <c r="N7" s="9" t="s">
        <v>101</v>
      </c>
      <c r="O7" s="342" t="s">
        <v>102</v>
      </c>
      <c r="P7" s="342"/>
      <c r="Q7" s="343" t="s">
        <v>103</v>
      </c>
      <c r="R7" s="343"/>
      <c r="S7" s="47">
        <f>E1_RiF!G69</f>
        <v>18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850</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301</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851</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t="s">
        <v>301</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852</v>
      </c>
      <c r="C24" s="332"/>
      <c r="D24" s="332"/>
      <c r="E24" s="332"/>
      <c r="F24" s="332"/>
      <c r="G24" s="332"/>
      <c r="H24" s="332"/>
      <c r="I24" s="332"/>
      <c r="J24" s="332"/>
      <c r="K24" s="332"/>
      <c r="L24" s="332"/>
      <c r="M24" s="333"/>
      <c r="N24" s="382" t="s">
        <v>295</v>
      </c>
      <c r="O24" s="383"/>
      <c r="P24" s="383"/>
      <c r="Q24" s="383"/>
      <c r="R24" s="383"/>
      <c r="S24" s="384"/>
    </row>
    <row r="25" spans="1:19" ht="15" customHeight="1" x14ac:dyDescent="0.25">
      <c r="A25" s="323"/>
      <c r="B25" s="334"/>
      <c r="C25" s="466"/>
      <c r="D25" s="466"/>
      <c r="E25" s="466"/>
      <c r="F25" s="466"/>
      <c r="G25" s="466"/>
      <c r="H25" s="466"/>
      <c r="I25" s="466"/>
      <c r="J25" s="466"/>
      <c r="K25" s="466"/>
      <c r="L25" s="466"/>
      <c r="M25" s="336"/>
      <c r="N25" s="325" t="s">
        <v>301</v>
      </c>
      <c r="O25" s="326"/>
      <c r="P25" s="326"/>
      <c r="Q25" s="326"/>
      <c r="R25" s="326"/>
      <c r="S25" s="327"/>
    </row>
    <row r="26" spans="1:19" ht="15" customHeight="1" x14ac:dyDescent="0.25">
      <c r="A26" s="323"/>
      <c r="B26" s="334"/>
      <c r="C26" s="466"/>
      <c r="D26" s="466"/>
      <c r="E26" s="466"/>
      <c r="F26" s="466"/>
      <c r="G26" s="466"/>
      <c r="H26" s="466"/>
      <c r="I26" s="466"/>
      <c r="J26" s="466"/>
      <c r="K26" s="466"/>
      <c r="L26" s="466"/>
      <c r="M26" s="336"/>
      <c r="N26" s="325" t="s">
        <v>303</v>
      </c>
      <c r="O26" s="326"/>
      <c r="P26" s="326"/>
      <c r="Q26" s="326"/>
      <c r="R26" s="326"/>
      <c r="S26" s="327"/>
    </row>
    <row r="27" spans="1:19" ht="15"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853</v>
      </c>
      <c r="C29" s="332"/>
      <c r="D29" s="332"/>
      <c r="E29" s="332"/>
      <c r="F29" s="332"/>
      <c r="G29" s="332"/>
      <c r="H29" s="332"/>
      <c r="I29" s="332"/>
      <c r="J29" s="332"/>
      <c r="K29" s="332"/>
      <c r="L29" s="332"/>
      <c r="M29" s="333"/>
      <c r="N29" s="382" t="s">
        <v>298</v>
      </c>
      <c r="O29" s="383"/>
      <c r="P29" s="383"/>
      <c r="Q29" s="383"/>
      <c r="R29" s="383"/>
      <c r="S29" s="384"/>
    </row>
    <row r="30" spans="1:19" ht="15" customHeight="1" x14ac:dyDescent="0.25">
      <c r="A30" s="323"/>
      <c r="B30" s="334"/>
      <c r="C30" s="466"/>
      <c r="D30" s="466"/>
      <c r="E30" s="466"/>
      <c r="F30" s="466"/>
      <c r="G30" s="466"/>
      <c r="H30" s="466"/>
      <c r="I30" s="466"/>
      <c r="J30" s="466"/>
      <c r="K30" s="466"/>
      <c r="L30" s="466"/>
      <c r="M30" s="336"/>
      <c r="N30" s="325" t="s">
        <v>301</v>
      </c>
      <c r="O30" s="326"/>
      <c r="P30" s="326"/>
      <c r="Q30" s="326"/>
      <c r="R30" s="326"/>
      <c r="S30" s="327"/>
    </row>
    <row r="31" spans="1:19" ht="15"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854</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309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t="s">
        <v>310</v>
      </c>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855</v>
      </c>
      <c r="C39" s="332"/>
      <c r="D39" s="332"/>
      <c r="E39" s="332"/>
      <c r="F39" s="332"/>
      <c r="G39" s="332"/>
      <c r="H39" s="332"/>
      <c r="I39" s="332"/>
      <c r="J39" s="332"/>
      <c r="K39" s="332"/>
      <c r="L39" s="332"/>
      <c r="M39" s="333"/>
      <c r="N39" s="382" t="s">
        <v>308</v>
      </c>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t="s">
        <v>311</v>
      </c>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t="s">
        <v>313</v>
      </c>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856</v>
      </c>
      <c r="C44" s="332"/>
      <c r="D44" s="332"/>
      <c r="E44" s="332"/>
      <c r="F44" s="332"/>
      <c r="G44" s="332"/>
      <c r="H44" s="332"/>
      <c r="I44" s="332"/>
      <c r="J44" s="332"/>
      <c r="K44" s="332"/>
      <c r="L44" s="332"/>
      <c r="M44" s="333"/>
      <c r="N44" s="382" t="s">
        <v>308</v>
      </c>
      <c r="O44" s="383"/>
      <c r="P44" s="383"/>
      <c r="Q44" s="383"/>
      <c r="R44" s="383"/>
      <c r="S44" s="384"/>
    </row>
    <row r="45" spans="1:19" ht="15" customHeight="1" x14ac:dyDescent="0.25">
      <c r="A45" s="329"/>
      <c r="B45" s="334"/>
      <c r="C45" s="466"/>
      <c r="D45" s="466"/>
      <c r="E45" s="466"/>
      <c r="F45" s="466"/>
      <c r="G45" s="466"/>
      <c r="H45" s="466"/>
      <c r="I45" s="466"/>
      <c r="J45" s="466"/>
      <c r="K45" s="466"/>
      <c r="L45" s="466"/>
      <c r="M45" s="336"/>
      <c r="N45" s="325" t="s">
        <v>313</v>
      </c>
      <c r="O45" s="326"/>
      <c r="P45" s="326"/>
      <c r="Q45" s="326"/>
      <c r="R45" s="326"/>
      <c r="S45" s="327"/>
    </row>
    <row r="46" spans="1:19" ht="15"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118</v>
      </c>
      <c r="B54" s="385" t="s">
        <v>857</v>
      </c>
      <c r="C54" s="386"/>
      <c r="D54" s="386"/>
      <c r="E54" s="386"/>
      <c r="F54" s="386"/>
      <c r="G54" s="386"/>
      <c r="H54" s="386"/>
      <c r="I54" s="386"/>
      <c r="J54" s="386"/>
      <c r="K54" s="386"/>
      <c r="L54" s="386"/>
      <c r="M54" s="387"/>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331</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858</v>
      </c>
      <c r="C59" s="332"/>
      <c r="D59" s="332"/>
      <c r="E59" s="332"/>
      <c r="F59" s="332"/>
      <c r="G59" s="332"/>
      <c r="H59" s="332"/>
      <c r="I59" s="332"/>
      <c r="J59" s="332"/>
      <c r="K59" s="332"/>
      <c r="L59" s="332"/>
      <c r="M59" s="333"/>
      <c r="N59" s="382" t="s">
        <v>324</v>
      </c>
      <c r="O59" s="383"/>
      <c r="P59" s="383"/>
      <c r="Q59" s="383"/>
      <c r="R59" s="383"/>
      <c r="S59" s="384"/>
    </row>
    <row r="60" spans="1:19" ht="15" customHeight="1" x14ac:dyDescent="0.25">
      <c r="A60" s="323"/>
      <c r="B60" s="334"/>
      <c r="C60" s="466"/>
      <c r="D60" s="466"/>
      <c r="E60" s="466"/>
      <c r="F60" s="466"/>
      <c r="G60" s="466"/>
      <c r="H60" s="466"/>
      <c r="I60" s="466"/>
      <c r="J60" s="466"/>
      <c r="K60" s="466"/>
      <c r="L60" s="466"/>
      <c r="M60" s="336"/>
      <c r="N60" s="325" t="s">
        <v>325</v>
      </c>
      <c r="O60" s="326"/>
      <c r="P60" s="326"/>
      <c r="Q60" s="326"/>
      <c r="R60" s="326"/>
      <c r="S60" s="327"/>
    </row>
    <row r="61" spans="1:19" ht="15" customHeight="1" x14ac:dyDescent="0.25">
      <c r="A61" s="323"/>
      <c r="B61" s="334"/>
      <c r="C61" s="466"/>
      <c r="D61" s="466"/>
      <c r="E61" s="466"/>
      <c r="F61" s="466"/>
      <c r="G61" s="466"/>
      <c r="H61" s="466"/>
      <c r="I61" s="466"/>
      <c r="J61" s="466"/>
      <c r="K61" s="466"/>
      <c r="L61" s="466"/>
      <c r="M61" s="336"/>
      <c r="N61" s="325" t="s">
        <v>331</v>
      </c>
      <c r="O61" s="326"/>
      <c r="P61" s="326"/>
      <c r="Q61" s="326"/>
      <c r="R61" s="326"/>
      <c r="S61" s="327"/>
    </row>
    <row r="62" spans="1:19" ht="15" customHeight="1" x14ac:dyDescent="0.25">
      <c r="A62" s="323"/>
      <c r="B62" s="334"/>
      <c r="C62" s="466"/>
      <c r="D62" s="466"/>
      <c r="E62" s="466"/>
      <c r="F62" s="466"/>
      <c r="G62" s="466"/>
      <c r="H62" s="466"/>
      <c r="I62" s="466"/>
      <c r="J62" s="466"/>
      <c r="K62" s="466"/>
      <c r="L62" s="466"/>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859</v>
      </c>
      <c r="C64" s="332"/>
      <c r="D64" s="332"/>
      <c r="E64" s="332"/>
      <c r="F64" s="332"/>
      <c r="G64" s="332"/>
      <c r="H64" s="332"/>
      <c r="I64" s="332"/>
      <c r="J64" s="332"/>
      <c r="K64" s="332"/>
      <c r="L64" s="332"/>
      <c r="M64" s="333"/>
      <c r="N64" s="382" t="s">
        <v>322</v>
      </c>
      <c r="O64" s="383"/>
      <c r="P64" s="383"/>
      <c r="Q64" s="383"/>
      <c r="R64" s="383"/>
      <c r="S64" s="384"/>
    </row>
    <row r="65" spans="1:19" ht="15" customHeight="1" x14ac:dyDescent="0.25">
      <c r="A65" s="323"/>
      <c r="B65" s="334"/>
      <c r="C65" s="466"/>
      <c r="D65" s="466"/>
      <c r="E65" s="466"/>
      <c r="F65" s="466"/>
      <c r="G65" s="466"/>
      <c r="H65" s="466"/>
      <c r="I65" s="466"/>
      <c r="J65" s="466"/>
      <c r="K65" s="466"/>
      <c r="L65" s="466"/>
      <c r="M65" s="336"/>
      <c r="N65" s="325" t="s">
        <v>324</v>
      </c>
      <c r="O65" s="326"/>
      <c r="P65" s="326"/>
      <c r="Q65" s="326"/>
      <c r="R65" s="326"/>
      <c r="S65" s="327"/>
    </row>
    <row r="66" spans="1:19" ht="15" customHeight="1" x14ac:dyDescent="0.25">
      <c r="A66" s="323"/>
      <c r="B66" s="334"/>
      <c r="C66" s="466"/>
      <c r="D66" s="466"/>
      <c r="E66" s="466"/>
      <c r="F66" s="466"/>
      <c r="G66" s="466"/>
      <c r="H66" s="466"/>
      <c r="I66" s="466"/>
      <c r="J66" s="466"/>
      <c r="K66" s="466"/>
      <c r="L66" s="466"/>
      <c r="M66" s="336"/>
      <c r="N66" s="325" t="s">
        <v>331</v>
      </c>
      <c r="O66" s="326"/>
      <c r="P66" s="326"/>
      <c r="Q66" s="326"/>
      <c r="R66" s="326"/>
      <c r="S66" s="327"/>
    </row>
    <row r="67" spans="1:19" ht="15" customHeight="1" x14ac:dyDescent="0.25">
      <c r="A67" s="323"/>
      <c r="B67" s="334"/>
      <c r="C67" s="466"/>
      <c r="D67" s="466"/>
      <c r="E67" s="466"/>
      <c r="F67" s="466"/>
      <c r="G67" s="466"/>
      <c r="H67" s="466"/>
      <c r="I67" s="466"/>
      <c r="J67" s="466"/>
      <c r="K67" s="466"/>
      <c r="L67" s="466"/>
      <c r="M67" s="336"/>
      <c r="N67" s="325"/>
      <c r="O67" s="326"/>
      <c r="P67" s="326"/>
      <c r="Q67" s="326"/>
      <c r="R67" s="326"/>
      <c r="S67" s="327"/>
    </row>
    <row r="68" spans="1:19" ht="15" customHeight="1" thickBot="1" x14ac:dyDescent="0.3">
      <c r="A68" s="324"/>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E1_RiF!G69</f>
        <v>18</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18</v>
      </c>
      <c r="H72" s="435"/>
      <c r="I72" s="436"/>
      <c r="J72" s="409"/>
      <c r="K72" s="444"/>
      <c r="L72" s="522" t="s">
        <v>124</v>
      </c>
      <c r="M72" s="523"/>
      <c r="N72" s="523"/>
      <c r="O72" s="523"/>
      <c r="P72" s="523"/>
      <c r="Q72" s="523"/>
      <c r="R72" s="523"/>
      <c r="S72" s="524"/>
    </row>
    <row r="73" spans="1:19" ht="15" customHeight="1" x14ac:dyDescent="0.25">
      <c r="A73" s="323"/>
      <c r="B73" s="411" t="s">
        <v>124</v>
      </c>
      <c r="C73" s="412"/>
      <c r="D73" s="412"/>
      <c r="E73" s="412"/>
      <c r="F73" s="413"/>
      <c r="G73" s="431">
        <v>8</v>
      </c>
      <c r="H73" s="432"/>
      <c r="I73" s="433"/>
      <c r="J73" s="409"/>
      <c r="K73" s="444"/>
      <c r="L73" s="522" t="s">
        <v>151</v>
      </c>
      <c r="M73" s="523"/>
      <c r="N73" s="523"/>
      <c r="O73" s="523"/>
      <c r="P73" s="523"/>
      <c r="Q73" s="523"/>
      <c r="R73" s="523"/>
      <c r="S73" s="524"/>
    </row>
    <row r="74" spans="1:19" ht="15" customHeight="1" x14ac:dyDescent="0.25">
      <c r="A74" s="323"/>
      <c r="B74" s="411" t="s">
        <v>125</v>
      </c>
      <c r="C74" s="412"/>
      <c r="D74" s="412"/>
      <c r="E74" s="412"/>
      <c r="F74" s="413"/>
      <c r="G74" s="431">
        <v>8</v>
      </c>
      <c r="H74" s="432"/>
      <c r="I74" s="433"/>
      <c r="J74" s="409"/>
      <c r="K74" s="444"/>
      <c r="L74" s="522" t="s">
        <v>155</v>
      </c>
      <c r="M74" s="523"/>
      <c r="N74" s="523"/>
      <c r="O74" s="523"/>
      <c r="P74" s="523"/>
      <c r="Q74" s="523"/>
      <c r="R74" s="523"/>
      <c r="S74" s="524"/>
    </row>
    <row r="75" spans="1:19" ht="15" customHeight="1" x14ac:dyDescent="0.25">
      <c r="A75" s="323"/>
      <c r="B75" s="411" t="s">
        <v>126</v>
      </c>
      <c r="C75" s="412"/>
      <c r="D75" s="412"/>
      <c r="E75" s="412"/>
      <c r="F75" s="413"/>
      <c r="G75" s="431"/>
      <c r="H75" s="432"/>
      <c r="I75" s="433"/>
      <c r="J75" s="409"/>
      <c r="K75" s="444"/>
      <c r="L75" s="522" t="s">
        <v>178</v>
      </c>
      <c r="M75" s="523"/>
      <c r="N75" s="523"/>
      <c r="O75" s="523"/>
      <c r="P75" s="523"/>
      <c r="Q75" s="523"/>
      <c r="R75" s="523"/>
      <c r="S75" s="524"/>
    </row>
    <row r="76" spans="1:19" ht="15" customHeight="1" x14ac:dyDescent="0.25">
      <c r="A76" s="323"/>
      <c r="B76" s="411" t="s">
        <v>127</v>
      </c>
      <c r="C76" s="412"/>
      <c r="D76" s="412"/>
      <c r="E76" s="412"/>
      <c r="F76" s="413"/>
      <c r="G76" s="431"/>
      <c r="H76" s="432"/>
      <c r="I76" s="433"/>
      <c r="J76" s="409"/>
      <c r="K76" s="444"/>
      <c r="L76" s="522" t="s">
        <v>158</v>
      </c>
      <c r="M76" s="523"/>
      <c r="N76" s="523"/>
      <c r="O76" s="523"/>
      <c r="P76" s="523"/>
      <c r="Q76" s="523"/>
      <c r="R76" s="523"/>
      <c r="S76" s="524"/>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522" t="s">
        <v>150</v>
      </c>
      <c r="M81" s="523"/>
      <c r="N81" s="523"/>
      <c r="O81" s="523"/>
      <c r="P81" s="523"/>
      <c r="Q81" s="523"/>
      <c r="R81" s="523"/>
      <c r="S81" s="524"/>
    </row>
    <row r="82" spans="1:19" ht="15" customHeight="1" x14ac:dyDescent="0.25">
      <c r="A82" s="323"/>
      <c r="B82" s="411" t="s">
        <v>134</v>
      </c>
      <c r="C82" s="412"/>
      <c r="D82" s="412"/>
      <c r="E82" s="412"/>
      <c r="F82" s="413"/>
      <c r="G82" s="431">
        <v>2</v>
      </c>
      <c r="H82" s="432"/>
      <c r="I82" s="433"/>
      <c r="J82" s="409"/>
      <c r="K82" s="444"/>
      <c r="L82" s="522" t="s">
        <v>174</v>
      </c>
      <c r="M82" s="523"/>
      <c r="N82" s="523"/>
      <c r="O82" s="523"/>
      <c r="P82" s="523"/>
      <c r="Q82" s="523"/>
      <c r="R82" s="523"/>
      <c r="S82" s="524"/>
    </row>
    <row r="83" spans="1:19" ht="15" customHeight="1" x14ac:dyDescent="0.25">
      <c r="A83" s="323"/>
      <c r="B83" s="411" t="s">
        <v>135</v>
      </c>
      <c r="C83" s="412"/>
      <c r="D83" s="412"/>
      <c r="E83" s="412"/>
      <c r="F83" s="413"/>
      <c r="G83" s="431"/>
      <c r="H83" s="432"/>
      <c r="I83" s="433"/>
      <c r="J83" s="409"/>
      <c r="K83" s="444"/>
      <c r="L83" s="522" t="s">
        <v>157</v>
      </c>
      <c r="M83" s="523"/>
      <c r="N83" s="523"/>
      <c r="O83" s="523"/>
      <c r="P83" s="523"/>
      <c r="Q83" s="523"/>
      <c r="R83" s="523"/>
      <c r="S83" s="524"/>
    </row>
    <row r="84" spans="1:19" ht="15" customHeight="1" x14ac:dyDescent="0.25">
      <c r="A84" s="323"/>
      <c r="B84" s="455" t="s">
        <v>136</v>
      </c>
      <c r="C84" s="456"/>
      <c r="D84" s="456"/>
      <c r="E84" s="456"/>
      <c r="F84" s="457"/>
      <c r="G84" s="452">
        <f>E1_RiF!H69</f>
        <v>57</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E1_RiF!E69</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176</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37" customHeight="1" x14ac:dyDescent="0.25">
      <c r="A98" s="414"/>
      <c r="B98" s="372" t="s">
        <v>860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96" customHeight="1" x14ac:dyDescent="0.25">
      <c r="A100" s="414"/>
      <c r="B100" s="372" t="s">
        <v>861</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84.75" customHeight="1" x14ac:dyDescent="0.25">
      <c r="A102" s="414"/>
      <c r="B102" s="372" t="s">
        <v>862</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SZMNAKwOAP+ka80uA2v5fBI1yC09InceERj3OBP67+ES9Z63EWOEEXJ5k9tJTKh+bErdM+XZ/Xe5R9nmeEETFw==" saltValue="gHCvEPw4Az/XSHfJgMzj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FE1AC0EA-EEB9-415C-9AAD-9878A92DDB54}">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FB110FE4-EDF9-4347-95E6-33DFB00122FB}">
      <formula1>KEW_E1</formula1>
    </dataValidation>
  </dataValidations>
  <hyperlinks>
    <hyperlink ref="O13" r:id="rId1" xr:uid="{D59E225E-89D9-4D76-97CA-E384CE2A07DD}"/>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E1_RiF!B68</f>
        <v>Moduł E1/14</v>
      </c>
      <c r="B3" s="418"/>
      <c r="C3" s="418"/>
      <c r="D3" s="422" t="str">
        <f>E1_RiF!C68</f>
        <v>Moduł specjalnościowy (3)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E1_RiF!B70</f>
        <v>Kurs 14.2.</v>
      </c>
      <c r="E4" s="420"/>
      <c r="F4" s="420"/>
      <c r="G4" s="420"/>
      <c r="H4" s="420"/>
      <c r="I4" s="421"/>
      <c r="J4" s="3"/>
      <c r="K4" s="3"/>
      <c r="L4" s="4"/>
      <c r="M4" s="4"/>
      <c r="N4" s="4"/>
      <c r="O4" s="4"/>
      <c r="P4" s="4"/>
      <c r="Q4" s="4"/>
      <c r="R4" s="4"/>
    </row>
    <row r="5" spans="1:19" ht="23.25" thickBot="1" x14ac:dyDescent="0.3">
      <c r="A5" s="318" t="s">
        <v>111</v>
      </c>
      <c r="B5" s="318"/>
      <c r="C5" s="318"/>
      <c r="D5" s="319" t="str">
        <f>E1_RiF!C70</f>
        <v>Polityka bilansowa</v>
      </c>
      <c r="E5" s="319"/>
      <c r="F5" s="319"/>
      <c r="G5" s="319"/>
      <c r="H5" s="319"/>
      <c r="I5" s="319"/>
      <c r="J5" s="319"/>
      <c r="K5" s="319"/>
      <c r="L5" s="320" t="s">
        <v>94</v>
      </c>
      <c r="M5" s="320"/>
      <c r="N5" s="49">
        <f>E1_RiF!D70</f>
        <v>2</v>
      </c>
      <c r="O5" s="320" t="s">
        <v>95</v>
      </c>
      <c r="P5" s="320"/>
      <c r="Q5" s="321" t="str">
        <f>E1_RiF!F68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(14)'!G6</f>
        <v>III</v>
      </c>
      <c r="H7" s="55" t="s">
        <v>99</v>
      </c>
      <c r="I7" s="45">
        <f>'M (14)'!I6</f>
        <v>6</v>
      </c>
      <c r="J7" s="247" t="s">
        <v>384</v>
      </c>
      <c r="K7" s="248"/>
      <c r="L7" s="426" t="s">
        <v>100</v>
      </c>
      <c r="M7" s="427"/>
      <c r="N7" s="9" t="s">
        <v>101</v>
      </c>
      <c r="O7" s="342" t="s">
        <v>102</v>
      </c>
      <c r="P7" s="342"/>
      <c r="Q7" s="343" t="s">
        <v>103</v>
      </c>
      <c r="R7" s="343"/>
      <c r="S7" s="50">
        <f>E1_RiF!G70</f>
        <v>14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31" t="s">
        <v>863</v>
      </c>
      <c r="C14" s="332"/>
      <c r="D14" s="332"/>
      <c r="E14" s="332"/>
      <c r="F14" s="332"/>
      <c r="G14" s="332"/>
      <c r="H14" s="332"/>
      <c r="I14" s="332"/>
      <c r="J14" s="332"/>
      <c r="K14" s="332"/>
      <c r="L14" s="332"/>
      <c r="M14" s="333"/>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303</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864</v>
      </c>
      <c r="C19" s="332"/>
      <c r="D19" s="332"/>
      <c r="E19" s="332"/>
      <c r="F19" s="332"/>
      <c r="G19" s="332"/>
      <c r="H19" s="332"/>
      <c r="I19" s="332"/>
      <c r="J19" s="332"/>
      <c r="K19" s="332"/>
      <c r="L19" s="332"/>
      <c r="M19" s="333"/>
      <c r="N19" s="382" t="s">
        <v>295</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301</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865</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314</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866</v>
      </c>
      <c r="C39" s="332"/>
      <c r="D39" s="332"/>
      <c r="E39" s="332"/>
      <c r="F39" s="332"/>
      <c r="G39" s="332"/>
      <c r="H39" s="332"/>
      <c r="I39" s="332"/>
      <c r="J39" s="332"/>
      <c r="K39" s="332"/>
      <c r="L39" s="332"/>
      <c r="M39" s="333"/>
      <c r="N39" s="382" t="s">
        <v>312</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320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867</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324</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332</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E1_RiF!G70</f>
        <v>14</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6</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158</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157</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154</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E1_RiF!H70</f>
        <v>36</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E1_RiF!E70</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197</v>
      </c>
      <c r="C90" s="377"/>
      <c r="D90" s="377"/>
      <c r="E90" s="378"/>
      <c r="F90" s="379">
        <v>90</v>
      </c>
      <c r="G90" s="380"/>
      <c r="H90" s="380"/>
      <c r="I90" s="381"/>
      <c r="J90" s="354"/>
      <c r="K90" s="367"/>
      <c r="L90" s="358" t="s">
        <v>293</v>
      </c>
      <c r="M90" s="359"/>
      <c r="N90" s="359"/>
      <c r="O90" s="359"/>
      <c r="P90" s="359"/>
      <c r="Q90" s="359"/>
      <c r="R90" s="359"/>
      <c r="S90" s="360"/>
    </row>
    <row r="91" spans="1:19" ht="15" customHeight="1" x14ac:dyDescent="0.25">
      <c r="A91" s="350"/>
      <c r="B91" s="376" t="s">
        <v>170</v>
      </c>
      <c r="C91" s="377"/>
      <c r="D91" s="377"/>
      <c r="E91" s="378"/>
      <c r="F91" s="379">
        <v>10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09.5" customHeight="1" x14ac:dyDescent="0.25">
      <c r="A98" s="414"/>
      <c r="B98" s="372" t="s">
        <v>868</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60" customHeight="1" x14ac:dyDescent="0.25">
      <c r="A100" s="414"/>
      <c r="B100" s="372" t="s">
        <v>869</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0.1" customHeight="1" x14ac:dyDescent="0.25">
      <c r="A102" s="414"/>
      <c r="B102" s="372" t="s">
        <v>870</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fR8AyaE32eGYpPoMsHskB71Ac4waMNR2miUbcUJZPHmTF0EHUnp/ZBH6rOn6ccY841fpfeCeyR3+BmwAnqMoGg==" saltValue="tU9s3pD0d9iD+arr2V3VK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7F1C58AE-E04C-4653-9CDA-2A125E564AB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E1_RiF!B68</f>
        <v>Moduł E1/14</v>
      </c>
      <c r="B3" s="418"/>
      <c r="C3" s="418"/>
      <c r="D3" s="422" t="str">
        <f>E1_RiF!C68</f>
        <v>Moduł specjalnościowy (3) RACHUNKOWOŚĆ I FINANSE</v>
      </c>
      <c r="E3" s="423"/>
      <c r="F3" s="423"/>
      <c r="G3" s="423"/>
      <c r="H3" s="423"/>
      <c r="I3" s="424"/>
      <c r="J3" s="3"/>
      <c r="K3" s="3"/>
      <c r="L3" s="4"/>
      <c r="M3" s="4"/>
      <c r="N3" s="4"/>
      <c r="O3" s="4"/>
      <c r="P3" s="4"/>
      <c r="Q3" s="4"/>
      <c r="R3" s="4"/>
    </row>
    <row r="4" spans="1:19" ht="18.75" thickBot="1" x14ac:dyDescent="0.3">
      <c r="A4" s="317" t="s">
        <v>110</v>
      </c>
      <c r="B4" s="317"/>
      <c r="C4" s="317"/>
      <c r="D4" s="419" t="str">
        <f>E1_RiF!B71</f>
        <v>Kurs 14.3.</v>
      </c>
      <c r="E4" s="420"/>
      <c r="F4" s="420"/>
      <c r="G4" s="420"/>
      <c r="H4" s="420"/>
      <c r="I4" s="421"/>
      <c r="J4" s="3"/>
      <c r="K4" s="3"/>
      <c r="L4" s="4"/>
      <c r="M4" s="4"/>
      <c r="N4" s="4"/>
      <c r="O4" s="4"/>
      <c r="P4" s="4"/>
      <c r="Q4" s="4"/>
      <c r="R4" s="4"/>
    </row>
    <row r="5" spans="1:19" ht="23.25" thickBot="1" x14ac:dyDescent="0.3">
      <c r="A5" s="318" t="s">
        <v>111</v>
      </c>
      <c r="B5" s="318"/>
      <c r="C5" s="318"/>
      <c r="D5" s="319" t="str">
        <f>E1_RiF!C71</f>
        <v>Profesional workshop (kurs w języku obcym)</v>
      </c>
      <c r="E5" s="319"/>
      <c r="F5" s="319"/>
      <c r="G5" s="319"/>
      <c r="H5" s="319"/>
      <c r="I5" s="319"/>
      <c r="J5" s="319"/>
      <c r="K5" s="319"/>
      <c r="L5" s="320" t="s">
        <v>94</v>
      </c>
      <c r="M5" s="320"/>
      <c r="N5" s="49">
        <f>E1_RiF!D71</f>
        <v>2</v>
      </c>
      <c r="O5" s="320" t="s">
        <v>95</v>
      </c>
      <c r="P5" s="320"/>
      <c r="Q5" s="321" t="str">
        <f>E1_RiF!F68</f>
        <v>dr D. Majewska-Bielecka</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(14)'!G6</f>
        <v>III</v>
      </c>
      <c r="H7" s="55" t="s">
        <v>99</v>
      </c>
      <c r="I7" s="45">
        <f>'M (14)'!I6</f>
        <v>6</v>
      </c>
      <c r="J7" s="247" t="s">
        <v>384</v>
      </c>
      <c r="K7" s="248"/>
      <c r="L7" s="426" t="s">
        <v>100</v>
      </c>
      <c r="M7" s="427"/>
      <c r="N7" s="9" t="s">
        <v>101</v>
      </c>
      <c r="O7" s="342" t="s">
        <v>412</v>
      </c>
      <c r="P7" s="342"/>
      <c r="Q7" s="343" t="s">
        <v>103</v>
      </c>
      <c r="R7" s="343"/>
      <c r="S7" s="50">
        <f>E1_RiF!G71</f>
        <v>6</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873</v>
      </c>
      <c r="C14" s="386"/>
      <c r="D14" s="386"/>
      <c r="E14" s="386"/>
      <c r="F14" s="386"/>
      <c r="G14" s="386"/>
      <c r="H14" s="386"/>
      <c r="I14" s="386"/>
      <c r="J14" s="386"/>
      <c r="K14" s="386"/>
      <c r="L14" s="386"/>
      <c r="M14" s="387"/>
      <c r="N14" s="344" t="s">
        <v>295</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301</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872</v>
      </c>
      <c r="C34" s="386"/>
      <c r="D34" s="386"/>
      <c r="E34" s="386"/>
      <c r="F34" s="386"/>
      <c r="G34" s="386"/>
      <c r="H34" s="386"/>
      <c r="I34" s="386"/>
      <c r="J34" s="386"/>
      <c r="K34" s="386"/>
      <c r="L34" s="386"/>
      <c r="M34" s="387"/>
      <c r="N34" s="344" t="s">
        <v>308</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321</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322" t="s">
        <v>118</v>
      </c>
      <c r="B54" s="385" t="s">
        <v>705</v>
      </c>
      <c r="C54" s="386"/>
      <c r="D54" s="386"/>
      <c r="E54" s="386"/>
      <c r="F54" s="386"/>
      <c r="G54" s="386"/>
      <c r="H54" s="386"/>
      <c r="I54" s="386"/>
      <c r="J54" s="386"/>
      <c r="K54" s="386"/>
      <c r="L54" s="386"/>
      <c r="M54" s="387"/>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706</v>
      </c>
      <c r="C59" s="332"/>
      <c r="D59" s="332"/>
      <c r="E59" s="332"/>
      <c r="F59" s="332"/>
      <c r="G59" s="332"/>
      <c r="H59" s="332"/>
      <c r="I59" s="332"/>
      <c r="J59" s="332"/>
      <c r="K59" s="332"/>
      <c r="L59" s="332"/>
      <c r="M59" s="333"/>
      <c r="N59" s="382" t="s">
        <v>322</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325</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326</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707</v>
      </c>
      <c r="C64" s="332"/>
      <c r="D64" s="332"/>
      <c r="E64" s="332"/>
      <c r="F64" s="332"/>
      <c r="G64" s="332"/>
      <c r="H64" s="332"/>
      <c r="I64" s="332"/>
      <c r="J64" s="332"/>
      <c r="K64" s="332"/>
      <c r="L64" s="332"/>
      <c r="M64" s="333"/>
      <c r="N64" s="382" t="s">
        <v>330</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324</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thickBot="1" x14ac:dyDescent="0.3">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E1_RiF!G71</f>
        <v>6</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6</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181</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v>6</v>
      </c>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154</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E1_RiF!H71</f>
        <v>44</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E1_RiF!E71</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532</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165</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69" customHeight="1" x14ac:dyDescent="0.25">
      <c r="A98" s="414"/>
      <c r="B98" s="372" t="s">
        <v>871</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30" customHeight="1" x14ac:dyDescent="0.25">
      <c r="A100" s="414"/>
      <c r="B100" s="372"/>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30"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DEsSl5TPvm630J9VBUXVnjIVUrcZCZBYUVV79gvqErRSOZN00dXg3zim4UMbvgkMnksWdueOoVDUH2LYh9fljA==" saltValue="/DK3aks7ujs4gKDUrnenN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00000000-0002-0000-3600-000004000000}">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C280249A-8AE9-4D9E-AA49-4C0A1CEC20E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E1_RiF!B72</f>
        <v>Moduł E1/15</v>
      </c>
      <c r="D3" s="236"/>
      <c r="E3" s="236"/>
      <c r="F3" s="237"/>
      <c r="G3" s="3"/>
      <c r="H3" s="3"/>
      <c r="I3" s="3"/>
      <c r="J3" s="3"/>
      <c r="K3" s="3"/>
      <c r="L3" s="4"/>
      <c r="M3" s="4"/>
      <c r="N3" s="4"/>
      <c r="O3" s="4"/>
      <c r="P3" s="4"/>
      <c r="Q3" s="4"/>
    </row>
    <row r="4" spans="1:19" s="5" customFormat="1" ht="39.75" customHeight="1" thickBot="1" x14ac:dyDescent="0.3">
      <c r="A4" s="234" t="s">
        <v>93</v>
      </c>
      <c r="B4" s="234"/>
      <c r="C4" s="224" t="str">
        <f>E1_RiF!C72</f>
        <v>Moduł swobodnego wyboru</v>
      </c>
      <c r="D4" s="225"/>
      <c r="E4" s="225"/>
      <c r="F4" s="225"/>
      <c r="G4" s="225"/>
      <c r="H4" s="225"/>
      <c r="I4" s="225"/>
      <c r="J4" s="226"/>
      <c r="K4" s="229" t="s">
        <v>94</v>
      </c>
      <c r="L4" s="229"/>
      <c r="M4" s="56">
        <f>E1_RiF!D72</f>
        <v>6</v>
      </c>
      <c r="N4" s="227" t="s">
        <v>95</v>
      </c>
      <c r="O4" s="228"/>
      <c r="P4" s="221" t="str">
        <f>E1_RiF!F72</f>
        <v>dziekan</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6</v>
      </c>
      <c r="J6" s="9" t="s">
        <v>291</v>
      </c>
      <c r="K6" s="245" t="s">
        <v>100</v>
      </c>
      <c r="L6" s="245"/>
      <c r="M6" s="246" t="s">
        <v>101</v>
      </c>
      <c r="N6" s="246"/>
      <c r="O6" s="57" t="s">
        <v>102</v>
      </c>
      <c r="P6" s="247" t="s">
        <v>103</v>
      </c>
      <c r="Q6" s="248"/>
      <c r="R6" s="56">
        <f>E1_RiF!G72</f>
        <v>24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105</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108</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385</v>
      </c>
      <c r="B21" s="272"/>
      <c r="C21" s="272"/>
      <c r="D21" s="272"/>
      <c r="E21" s="273"/>
      <c r="F21" s="475" t="s">
        <v>386</v>
      </c>
      <c r="G21" s="275"/>
      <c r="H21" s="275"/>
      <c r="I21" s="275"/>
      <c r="J21" s="275"/>
      <c r="K21" s="277"/>
      <c r="L21" s="475" t="s">
        <v>387</v>
      </c>
      <c r="M21" s="275"/>
      <c r="N21" s="275"/>
      <c r="O21" s="275"/>
      <c r="P21" s="275"/>
      <c r="Q21" s="275"/>
      <c r="R21" s="276"/>
    </row>
    <row r="22" spans="1:19" ht="127.5" customHeight="1" thickBot="1" x14ac:dyDescent="0.3">
      <c r="A22" s="261"/>
      <c r="B22" s="262"/>
      <c r="C22" s="262"/>
      <c r="D22" s="262"/>
      <c r="E22" s="262"/>
      <c r="F22" s="262"/>
      <c r="G22" s="262"/>
      <c r="H22" s="262"/>
      <c r="I22" s="262"/>
      <c r="J22" s="262"/>
      <c r="K22" s="262"/>
      <c r="L22" s="262"/>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E1_RiF!B72</f>
        <v>Moduł E1/15</v>
      </c>
      <c r="C26" s="282"/>
      <c r="D26" s="38" t="str">
        <f>E1_RiF!B73</f>
        <v>Kurs 15.1.</v>
      </c>
      <c r="E26" s="116" t="str">
        <f>E1_RiF!B72</f>
        <v>Moduł E1/15</v>
      </c>
      <c r="F26" s="289" t="str">
        <f>E1_RiF!B74</f>
        <v>Kurs 15.2.</v>
      </c>
      <c r="G26" s="290"/>
      <c r="H26" s="297"/>
      <c r="I26" s="298"/>
      <c r="J26" s="39"/>
      <c r="K26" s="305"/>
      <c r="L26" s="306"/>
      <c r="M26" s="305"/>
      <c r="N26" s="306"/>
      <c r="O26" s="307"/>
      <c r="P26" s="308"/>
      <c r="Q26" s="307"/>
      <c r="R26" s="309"/>
    </row>
    <row r="27" spans="1:19" s="14" customFormat="1" ht="59.25" customHeight="1" x14ac:dyDescent="0.25">
      <c r="A27" s="140" t="s">
        <v>111</v>
      </c>
      <c r="B27" s="476" t="str">
        <f>E1_RiF!C73</f>
        <v>kurs do wyboru (spośród katalogu kursów dostępnych w danym semestrze)</v>
      </c>
      <c r="C27" s="477"/>
      <c r="D27" s="478"/>
      <c r="E27" s="479" t="str">
        <f>E1_RiF!C74</f>
        <v>kurs do wyboru (spośród katalogu kursów dostępnych w danym semestrze)</v>
      </c>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E1_RiF!D73</f>
        <v>3</v>
      </c>
      <c r="C28" s="284"/>
      <c r="D28" s="285"/>
      <c r="E28" s="294">
        <f>E1_RiF!D74</f>
        <v>3</v>
      </c>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90" t="s">
        <v>459</v>
      </c>
      <c r="D29" s="175"/>
      <c r="E29" s="176"/>
      <c r="F29" s="191" t="s">
        <v>459</v>
      </c>
      <c r="G29" s="178"/>
      <c r="H29" s="179"/>
      <c r="I29" s="180"/>
      <c r="J29" s="181"/>
      <c r="K29" s="182"/>
      <c r="L29" s="183"/>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s="14" customFormat="1" x14ac:dyDescent="0.25">
      <c r="A35" s="117"/>
      <c r="B35" s="117"/>
      <c r="C35" s="117"/>
      <c r="D35" s="117"/>
      <c r="E35" s="117"/>
      <c r="F35" s="117"/>
      <c r="G35" s="117"/>
      <c r="H35" s="117"/>
      <c r="I35" s="117"/>
      <c r="J35" s="117"/>
      <c r="K35" s="117"/>
      <c r="L35" s="117"/>
      <c r="M35" s="117"/>
      <c r="N35" s="117"/>
      <c r="O35" s="117"/>
      <c r="P35" s="117"/>
      <c r="Q35" s="117"/>
      <c r="R35" s="117"/>
    </row>
    <row r="36" spans="1:18" s="14" customFormat="1" x14ac:dyDescent="0.25">
      <c r="A36" s="117"/>
      <c r="B36" s="117"/>
      <c r="C36" s="117"/>
      <c r="D36" s="117"/>
      <c r="E36" s="117"/>
      <c r="F36" s="117"/>
      <c r="G36" s="117"/>
      <c r="H36" s="117"/>
      <c r="I36" s="117"/>
      <c r="J36" s="117"/>
      <c r="K36" s="117"/>
      <c r="L36" s="117"/>
      <c r="M36" s="117"/>
      <c r="N36" s="117"/>
      <c r="O36" s="117"/>
      <c r="P36" s="117"/>
      <c r="Q36" s="117"/>
      <c r="R36" s="117"/>
    </row>
    <row r="37" spans="1:18" s="14" customFormat="1" x14ac:dyDescent="0.25">
      <c r="A37" s="117"/>
      <c r="B37" s="117"/>
      <c r="C37" s="117"/>
      <c r="D37" s="117"/>
      <c r="E37" s="117"/>
      <c r="F37" s="117"/>
      <c r="G37" s="117"/>
      <c r="H37" s="117"/>
      <c r="I37" s="117"/>
      <c r="J37" s="117"/>
      <c r="K37" s="117"/>
      <c r="L37" s="117"/>
      <c r="M37" s="117"/>
      <c r="N37" s="117"/>
      <c r="O37" s="117"/>
      <c r="P37" s="117"/>
      <c r="Q37" s="117"/>
      <c r="R37" s="117"/>
    </row>
    <row r="38" spans="1:18" s="14" customFormat="1" x14ac:dyDescent="0.25">
      <c r="A38" s="117"/>
      <c r="B38" s="117"/>
      <c r="C38" s="117"/>
      <c r="D38" s="117"/>
      <c r="E38" s="117"/>
      <c r="F38" s="117"/>
      <c r="G38" s="117"/>
      <c r="H38" s="117"/>
      <c r="I38" s="117"/>
      <c r="J38" s="117"/>
      <c r="K38" s="117"/>
      <c r="L38" s="117"/>
      <c r="M38" s="117"/>
      <c r="N38" s="117"/>
      <c r="O38" s="117"/>
      <c r="P38" s="117"/>
      <c r="Q38" s="117"/>
      <c r="R38" s="117"/>
    </row>
    <row r="39" spans="1:18" s="14" customFormat="1" x14ac:dyDescent="0.25">
      <c r="A39" s="117"/>
      <c r="B39" s="117"/>
      <c r="C39" s="117"/>
      <c r="D39" s="117"/>
      <c r="E39" s="117"/>
      <c r="F39" s="117"/>
      <c r="G39" s="117"/>
      <c r="H39" s="117"/>
      <c r="I39" s="117"/>
      <c r="J39" s="117"/>
      <c r="K39" s="117"/>
      <c r="L39" s="117"/>
      <c r="M39" s="117"/>
      <c r="N39" s="117"/>
      <c r="O39" s="117"/>
      <c r="P39" s="117"/>
      <c r="Q39" s="117"/>
      <c r="R39" s="117"/>
    </row>
    <row r="40" spans="1:18" s="14" customFormat="1" x14ac:dyDescent="0.25">
      <c r="A40" s="117"/>
      <c r="B40" s="117"/>
      <c r="C40" s="117"/>
      <c r="D40" s="117"/>
      <c r="E40" s="117"/>
      <c r="F40" s="117"/>
      <c r="G40" s="117"/>
      <c r="H40" s="117"/>
      <c r="I40" s="117"/>
      <c r="J40" s="117"/>
      <c r="K40" s="117"/>
      <c r="L40" s="117"/>
      <c r="M40" s="117"/>
      <c r="N40" s="117"/>
      <c r="O40" s="117"/>
      <c r="P40" s="117"/>
      <c r="Q40" s="117"/>
      <c r="R40" s="117"/>
    </row>
    <row r="41" spans="1:18" s="14" customFormat="1" x14ac:dyDescent="0.25">
      <c r="A41" s="117"/>
      <c r="B41" s="117"/>
      <c r="C41" s="117"/>
      <c r="D41" s="117"/>
      <c r="E41" s="117"/>
      <c r="F41" s="117"/>
      <c r="G41" s="117"/>
      <c r="H41" s="117"/>
      <c r="I41" s="117"/>
      <c r="J41" s="117"/>
      <c r="K41" s="117"/>
      <c r="L41" s="117"/>
      <c r="M41" s="117"/>
      <c r="N41" s="117"/>
      <c r="O41" s="117"/>
      <c r="P41" s="117"/>
      <c r="Q41" s="117"/>
      <c r="R41" s="117"/>
    </row>
    <row r="42" spans="1:18" s="14" customFormat="1" x14ac:dyDescent="0.25">
      <c r="A42" s="117"/>
      <c r="B42" s="117"/>
      <c r="C42" s="117"/>
      <c r="D42" s="117"/>
      <c r="E42" s="117"/>
      <c r="F42" s="117"/>
      <c r="G42" s="117"/>
      <c r="H42" s="117"/>
      <c r="I42" s="117"/>
      <c r="J42" s="117"/>
      <c r="K42" s="117"/>
      <c r="L42" s="117"/>
      <c r="M42" s="117"/>
      <c r="N42" s="117"/>
      <c r="O42" s="117"/>
      <c r="P42" s="117"/>
      <c r="Q42" s="117"/>
      <c r="R42" s="117"/>
    </row>
    <row r="43" spans="1:18" x14ac:dyDescent="0.25">
      <c r="A43" s="117"/>
      <c r="B43" s="117"/>
      <c r="C43" s="117"/>
      <c r="D43" s="117"/>
      <c r="E43" s="117"/>
      <c r="F43" s="117"/>
      <c r="G43" s="117"/>
      <c r="H43" s="117"/>
      <c r="I43" s="117"/>
      <c r="J43" s="117"/>
      <c r="K43" s="117"/>
      <c r="L43" s="117"/>
      <c r="M43" s="117"/>
      <c r="N43" s="117"/>
      <c r="O43" s="117"/>
      <c r="P43" s="117"/>
      <c r="Q43" s="117"/>
      <c r="R43" s="117"/>
    </row>
    <row r="44" spans="1:18" x14ac:dyDescent="0.25">
      <c r="A44" s="117"/>
      <c r="B44" s="117"/>
      <c r="C44" s="117"/>
      <c r="D44" s="117"/>
      <c r="E44" s="117"/>
      <c r="F44" s="117"/>
      <c r="G44" s="117"/>
      <c r="H44" s="117"/>
      <c r="I44" s="117"/>
      <c r="J44" s="117"/>
      <c r="K44" s="117"/>
      <c r="L44" s="117"/>
      <c r="M44" s="117"/>
      <c r="N44" s="117"/>
      <c r="O44" s="117"/>
      <c r="P44" s="117"/>
      <c r="Q44" s="117"/>
      <c r="R44" s="117"/>
    </row>
    <row r="45" spans="1:18" x14ac:dyDescent="0.25">
      <c r="A45" s="117"/>
      <c r="B45" s="117"/>
      <c r="C45" s="117"/>
      <c r="D45" s="117"/>
      <c r="E45" s="117"/>
      <c r="F45" s="117"/>
      <c r="G45" s="117"/>
      <c r="H45" s="117"/>
      <c r="I45" s="117"/>
      <c r="J45" s="117"/>
      <c r="K45" s="117"/>
      <c r="L45" s="117"/>
      <c r="M45" s="117"/>
      <c r="N45" s="117"/>
      <c r="O45" s="117"/>
      <c r="P45" s="117"/>
      <c r="Q45" s="117"/>
      <c r="R45" s="117"/>
    </row>
    <row r="46" spans="1:18" x14ac:dyDescent="0.25">
      <c r="A46" s="117"/>
      <c r="B46" s="117"/>
      <c r="C46" s="117"/>
      <c r="D46" s="117"/>
      <c r="E46" s="117"/>
      <c r="F46" s="117"/>
      <c r="G46" s="117"/>
      <c r="H46" s="117"/>
      <c r="I46" s="117"/>
      <c r="J46" s="117"/>
      <c r="K46" s="117"/>
      <c r="L46" s="117"/>
      <c r="M46" s="117"/>
      <c r="N46" s="117"/>
      <c r="O46" s="117"/>
      <c r="P46" s="117"/>
      <c r="Q46" s="117"/>
      <c r="R46" s="117"/>
    </row>
  </sheetData>
  <sheetProtection algorithmName="SHA-512" hashValue="u5DFV8vqDQkWZAOqGuHHBNrWatQNBM/IxeKXC+B7GI6zyL0zL4gBPZKsJj0r9VQVPcC7YcJkJCkg4Zel5TMdcw==" saltValue="1CsUzqXVVdR1RPXqR5tua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E1_RiF!B72</f>
        <v>Moduł E1/15</v>
      </c>
      <c r="B3" s="418"/>
      <c r="C3" s="418"/>
      <c r="D3" s="422" t="str">
        <f>E1_RiF!C72</f>
        <v>Moduł swobodnego wyboru</v>
      </c>
      <c r="E3" s="423"/>
      <c r="F3" s="423"/>
      <c r="G3" s="423"/>
      <c r="H3" s="423"/>
      <c r="I3" s="424"/>
      <c r="J3" s="3"/>
      <c r="K3" s="3"/>
      <c r="L3" s="4"/>
      <c r="M3" s="4"/>
      <c r="N3" s="4"/>
      <c r="O3" s="4"/>
      <c r="P3" s="4"/>
      <c r="Q3" s="4"/>
      <c r="R3" s="4"/>
    </row>
    <row r="4" spans="1:19" ht="18.75" thickBot="1" x14ac:dyDescent="0.3">
      <c r="A4" s="317" t="s">
        <v>110</v>
      </c>
      <c r="B4" s="317"/>
      <c r="C4" s="317"/>
      <c r="D4" s="419" t="str">
        <f>E1_RiF!B73</f>
        <v>Kurs 15.1.</v>
      </c>
      <c r="E4" s="420"/>
      <c r="F4" s="420"/>
      <c r="G4" s="420"/>
      <c r="H4" s="420"/>
      <c r="I4" s="421"/>
      <c r="J4" s="3"/>
      <c r="K4" s="3"/>
      <c r="L4" s="4"/>
      <c r="M4" s="4"/>
      <c r="N4" s="4"/>
      <c r="O4" s="4"/>
      <c r="P4" s="4"/>
      <c r="Q4" s="4"/>
      <c r="R4" s="4"/>
    </row>
    <row r="5" spans="1:19" ht="18.75" thickBot="1" x14ac:dyDescent="0.3">
      <c r="A5" s="318" t="s">
        <v>111</v>
      </c>
      <c r="B5" s="318"/>
      <c r="C5" s="318"/>
      <c r="D5" s="580" t="str">
        <f>E1_RiF!C73</f>
        <v>kurs do wyboru (spośród katalogu kursów dostępnych w danym semestrze)</v>
      </c>
      <c r="E5" s="580"/>
      <c r="F5" s="580"/>
      <c r="G5" s="580"/>
      <c r="H5" s="580"/>
      <c r="I5" s="580"/>
      <c r="J5" s="580"/>
      <c r="K5" s="580"/>
      <c r="L5" s="320" t="s">
        <v>94</v>
      </c>
      <c r="M5" s="320"/>
      <c r="N5" s="49">
        <f>E1_RiF!D73</f>
        <v>3</v>
      </c>
      <c r="O5" s="320" t="s">
        <v>95</v>
      </c>
      <c r="P5" s="320"/>
      <c r="Q5" s="321" t="str">
        <f>E1_RiF!F72</f>
        <v>dziekan</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(15)'!G6</f>
        <v>III</v>
      </c>
      <c r="H7" s="55" t="s">
        <v>99</v>
      </c>
      <c r="I7" s="45">
        <f>'M (15)'!I6</f>
        <v>6</v>
      </c>
      <c r="J7" s="247" t="s">
        <v>384</v>
      </c>
      <c r="K7" s="248"/>
      <c r="L7" s="426" t="s">
        <v>100</v>
      </c>
      <c r="M7" s="427"/>
      <c r="N7" s="9" t="s">
        <v>101</v>
      </c>
      <c r="O7" s="342" t="s">
        <v>102</v>
      </c>
      <c r="P7" s="342"/>
      <c r="Q7" s="343" t="s">
        <v>103</v>
      </c>
      <c r="R7" s="343"/>
      <c r="S7" s="50">
        <f>E1_RiF!G73</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c r="C14" s="386"/>
      <c r="D14" s="386"/>
      <c r="E14" s="386"/>
      <c r="F14" s="386"/>
      <c r="G14" s="386"/>
      <c r="H14" s="386"/>
      <c r="I14" s="386"/>
      <c r="J14" s="386"/>
      <c r="K14" s="386"/>
      <c r="L14" s="386"/>
      <c r="M14" s="387"/>
      <c r="N14" s="344"/>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c r="C34" s="386"/>
      <c r="D34" s="386"/>
      <c r="E34" s="386"/>
      <c r="F34" s="386"/>
      <c r="G34" s="386"/>
      <c r="H34" s="386"/>
      <c r="I34" s="386"/>
      <c r="J34" s="386"/>
      <c r="K34" s="386"/>
      <c r="L34" s="386"/>
      <c r="M34" s="387"/>
      <c r="N34" s="344"/>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c r="C54" s="335"/>
      <c r="D54" s="335"/>
      <c r="E54" s="335"/>
      <c r="F54" s="335"/>
      <c r="G54" s="335"/>
      <c r="H54" s="335"/>
      <c r="I54" s="335"/>
      <c r="J54" s="335"/>
      <c r="K54" s="335"/>
      <c r="L54" s="335"/>
      <c r="M54" s="336"/>
      <c r="N54" s="344"/>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E1_RiF!G73</f>
        <v>12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0</v>
      </c>
      <c r="H72" s="435"/>
      <c r="I72" s="436"/>
      <c r="J72" s="409"/>
      <c r="K72" s="444"/>
      <c r="L72" s="428"/>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E1_RiF!H73</f>
        <v>63</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E1_RiF!E73</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c r="C90" s="377"/>
      <c r="D90" s="377"/>
      <c r="E90" s="378"/>
      <c r="F90" s="379"/>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48.1" customHeight="1" x14ac:dyDescent="0.25">
      <c r="A98" s="414"/>
      <c r="B98" s="372"/>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85.35"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H9zvspjnAQDqfVbOs+8wD3z9RpcTgmv0gT+a1NumJIKY/NDO8tHwGbGtAUdyfrmM4QpDFUC0432WaNEyEjoCAA==" saltValue="yuWWglSyynNugedSLGVBk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EF517E78-3718-4052-BA49-3417958EE392}"/>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E1_RiF!B72</f>
        <v>Moduł E1/15</v>
      </c>
      <c r="B3" s="418"/>
      <c r="C3" s="418"/>
      <c r="D3" s="422" t="str">
        <f>E1_RiF!C72</f>
        <v>Moduł swobodnego wyboru</v>
      </c>
      <c r="E3" s="423"/>
      <c r="F3" s="423"/>
      <c r="G3" s="423"/>
      <c r="H3" s="423"/>
      <c r="I3" s="424"/>
      <c r="J3" s="3"/>
      <c r="K3" s="3"/>
      <c r="L3" s="4"/>
      <c r="M3" s="4"/>
      <c r="N3" s="4"/>
      <c r="O3" s="4"/>
      <c r="P3" s="4"/>
      <c r="Q3" s="4"/>
      <c r="R3" s="4"/>
    </row>
    <row r="4" spans="1:19" ht="18.75" thickBot="1" x14ac:dyDescent="0.3">
      <c r="A4" s="317" t="s">
        <v>110</v>
      </c>
      <c r="B4" s="317"/>
      <c r="C4" s="317"/>
      <c r="D4" s="419" t="str">
        <f>E1_RiF!B74</f>
        <v>Kurs 15.2.</v>
      </c>
      <c r="E4" s="420"/>
      <c r="F4" s="420"/>
      <c r="G4" s="420"/>
      <c r="H4" s="420"/>
      <c r="I4" s="421"/>
      <c r="J4" s="3"/>
      <c r="K4" s="3"/>
      <c r="L4" s="4"/>
      <c r="M4" s="4"/>
      <c r="N4" s="4"/>
      <c r="O4" s="4"/>
      <c r="P4" s="4"/>
      <c r="Q4" s="4"/>
      <c r="R4" s="4"/>
    </row>
    <row r="5" spans="1:19" ht="18.75" thickBot="1" x14ac:dyDescent="0.3">
      <c r="A5" s="318" t="s">
        <v>111</v>
      </c>
      <c r="B5" s="318"/>
      <c r="C5" s="318"/>
      <c r="D5" s="580" t="str">
        <f>E1_RiF!C74</f>
        <v>kurs do wyboru (spośród katalogu kursów dostępnych w danym semestrze)</v>
      </c>
      <c r="E5" s="580"/>
      <c r="F5" s="580"/>
      <c r="G5" s="580"/>
      <c r="H5" s="580"/>
      <c r="I5" s="580"/>
      <c r="J5" s="580"/>
      <c r="K5" s="580"/>
      <c r="L5" s="320" t="s">
        <v>94</v>
      </c>
      <c r="M5" s="320"/>
      <c r="N5" s="49">
        <f>E1_RiF!D74</f>
        <v>3</v>
      </c>
      <c r="O5" s="320" t="s">
        <v>95</v>
      </c>
      <c r="P5" s="320"/>
      <c r="Q5" s="321" t="str">
        <f>E1_RiF!F72</f>
        <v>dziekan</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(15)'!G6</f>
        <v>III</v>
      </c>
      <c r="H7" s="55" t="s">
        <v>99</v>
      </c>
      <c r="I7" s="45">
        <f>'M (15)'!I6</f>
        <v>6</v>
      </c>
      <c r="J7" s="247" t="s">
        <v>384</v>
      </c>
      <c r="K7" s="248"/>
      <c r="L7" s="426" t="s">
        <v>100</v>
      </c>
      <c r="M7" s="427"/>
      <c r="N7" s="9" t="s">
        <v>101</v>
      </c>
      <c r="O7" s="342" t="s">
        <v>102</v>
      </c>
      <c r="P7" s="342"/>
      <c r="Q7" s="343" t="s">
        <v>103</v>
      </c>
      <c r="R7" s="343"/>
      <c r="S7" s="50">
        <f>E1_RiF!G74</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c r="C14" s="386"/>
      <c r="D14" s="386"/>
      <c r="E14" s="386"/>
      <c r="F14" s="386"/>
      <c r="G14" s="386"/>
      <c r="H14" s="386"/>
      <c r="I14" s="386"/>
      <c r="J14" s="386"/>
      <c r="K14" s="386"/>
      <c r="L14" s="386"/>
      <c r="M14" s="387"/>
      <c r="N14" s="344"/>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c r="C34" s="386"/>
      <c r="D34" s="386"/>
      <c r="E34" s="386"/>
      <c r="F34" s="386"/>
      <c r="G34" s="386"/>
      <c r="H34" s="386"/>
      <c r="I34" s="386"/>
      <c r="J34" s="386"/>
      <c r="K34" s="386"/>
      <c r="L34" s="386"/>
      <c r="M34" s="387"/>
      <c r="N34" s="344"/>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c r="C39" s="332"/>
      <c r="D39" s="332"/>
      <c r="E39" s="332"/>
      <c r="F39" s="332"/>
      <c r="G39" s="332"/>
      <c r="H39" s="332"/>
      <c r="I39" s="332"/>
      <c r="J39" s="332"/>
      <c r="K39" s="332"/>
      <c r="L39" s="332"/>
      <c r="M39" s="333"/>
      <c r="N39" s="382"/>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c r="C54" s="335"/>
      <c r="D54" s="335"/>
      <c r="E54" s="335"/>
      <c r="F54" s="335"/>
      <c r="G54" s="335"/>
      <c r="H54" s="335"/>
      <c r="I54" s="335"/>
      <c r="J54" s="335"/>
      <c r="K54" s="335"/>
      <c r="L54" s="335"/>
      <c r="M54" s="336"/>
      <c r="N54" s="344"/>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E1_RiF!G74</f>
        <v>12</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0</v>
      </c>
      <c r="H72" s="435"/>
      <c r="I72" s="436"/>
      <c r="J72" s="409"/>
      <c r="K72" s="444"/>
      <c r="L72" s="428"/>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E1_RiF!H74</f>
        <v>63</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E1_RiF!E74</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c r="C90" s="377"/>
      <c r="D90" s="377"/>
      <c r="E90" s="378"/>
      <c r="F90" s="379"/>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48.1" customHeight="1" x14ac:dyDescent="0.25">
      <c r="A98" s="414"/>
      <c r="B98" s="372"/>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77.099999999999994" customHeight="1" x14ac:dyDescent="0.25">
      <c r="A100" s="414"/>
      <c r="B100" s="372"/>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85.35"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9plAGZbByAREl9kurDLUx/u3OIkpWSt5tyC0rTaYDaR6kj9Vmkm+7HBlQedju7BiuyvhvgOAF/CSOOX82aMSsQ==" saltValue="8rXbU0oPrwNpusoqubnBU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0A4B1A11-7F69-42CA-BEA5-845D679B19CC}"/>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E1_RiF!B75</f>
        <v>Moduł E1/16</v>
      </c>
      <c r="D3" s="236"/>
      <c r="E3" s="236"/>
      <c r="F3" s="237"/>
      <c r="G3" s="3"/>
      <c r="H3" s="3"/>
      <c r="I3" s="3"/>
      <c r="J3" s="3"/>
      <c r="K3" s="3"/>
      <c r="L3" s="4"/>
      <c r="M3" s="4"/>
      <c r="N3" s="4"/>
      <c r="O3" s="4"/>
      <c r="P3" s="4"/>
      <c r="Q3" s="4"/>
    </row>
    <row r="4" spans="1:19" s="5" customFormat="1" ht="39.75" customHeight="1" thickBot="1" x14ac:dyDescent="0.3">
      <c r="A4" s="234" t="s">
        <v>93</v>
      </c>
      <c r="B4" s="234"/>
      <c r="C4" s="224" t="str">
        <f>E1_RiF!C75</f>
        <v>Moduł aktywności praktycznej (2) RiF</v>
      </c>
      <c r="D4" s="225"/>
      <c r="E4" s="225"/>
      <c r="F4" s="225"/>
      <c r="G4" s="225"/>
      <c r="H4" s="225"/>
      <c r="I4" s="225"/>
      <c r="J4" s="226"/>
      <c r="K4" s="229" t="s">
        <v>94</v>
      </c>
      <c r="L4" s="229"/>
      <c r="M4" s="56">
        <f>E1_RiF!D75</f>
        <v>29</v>
      </c>
      <c r="N4" s="227" t="s">
        <v>95</v>
      </c>
      <c r="O4" s="228"/>
      <c r="P4" s="221" t="str">
        <f>E1_RiF!F75</f>
        <v>dr R. Nowak-Lewandowska</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347</v>
      </c>
      <c r="H6" s="54" t="s">
        <v>99</v>
      </c>
      <c r="I6" s="8">
        <v>6</v>
      </c>
      <c r="J6" s="9" t="s">
        <v>291</v>
      </c>
      <c r="K6" s="245" t="s">
        <v>100</v>
      </c>
      <c r="L6" s="245"/>
      <c r="M6" s="246" t="s">
        <v>101</v>
      </c>
      <c r="N6" s="246"/>
      <c r="O6" s="57" t="s">
        <v>102</v>
      </c>
      <c r="P6" s="247" t="s">
        <v>103</v>
      </c>
      <c r="Q6" s="248"/>
      <c r="R6" s="56">
        <f>E1_RiF!G75</f>
        <v>725</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00.15" customHeight="1" thickBot="1" x14ac:dyDescent="0.3">
      <c r="A11" s="258" t="s">
        <v>430</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431</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744</v>
      </c>
      <c r="B22" s="262"/>
      <c r="C22" s="262"/>
      <c r="D22" s="262"/>
      <c r="E22" s="262"/>
      <c r="F22" s="262" t="s">
        <v>745</v>
      </c>
      <c r="G22" s="262"/>
      <c r="H22" s="262"/>
      <c r="I22" s="262"/>
      <c r="J22" s="262"/>
      <c r="K22" s="262"/>
      <c r="L22" s="262" t="s">
        <v>746</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E1_RiF!B75</f>
        <v>Moduł E1/16</v>
      </c>
      <c r="C26" s="282"/>
      <c r="D26" s="38" t="str">
        <f>E1_RiF!B76</f>
        <v>Kurs 16.1.</v>
      </c>
      <c r="E26" s="116"/>
      <c r="F26" s="289"/>
      <c r="G26" s="290"/>
      <c r="H26" s="297"/>
      <c r="I26" s="298"/>
      <c r="J26" s="39"/>
      <c r="K26" s="305"/>
      <c r="L26" s="306"/>
      <c r="M26" s="305"/>
      <c r="N26" s="306"/>
      <c r="O26" s="307"/>
      <c r="P26" s="308"/>
      <c r="Q26" s="307"/>
      <c r="R26" s="309"/>
    </row>
    <row r="27" spans="1:19" s="14" customFormat="1" ht="59.25" customHeight="1" x14ac:dyDescent="0.25">
      <c r="A27" s="140" t="s">
        <v>111</v>
      </c>
      <c r="B27" s="476" t="str">
        <f>E1_RiF!C76</f>
        <v>Praktyka zawodowa</v>
      </c>
      <c r="C27" s="477"/>
      <c r="D27" s="478"/>
      <c r="E27" s="479"/>
      <c r="F27" s="480"/>
      <c r="G27" s="481"/>
      <c r="H27" s="482"/>
      <c r="I27" s="483"/>
      <c r="J27" s="484"/>
      <c r="K27" s="485"/>
      <c r="L27" s="486"/>
      <c r="M27" s="486"/>
      <c r="N27" s="487"/>
      <c r="O27" s="488"/>
      <c r="P27" s="489"/>
      <c r="Q27" s="489"/>
      <c r="R27" s="490"/>
    </row>
    <row r="28" spans="1:19" s="14" customFormat="1" ht="30" customHeight="1" thickBot="1" x14ac:dyDescent="0.3">
      <c r="A28" s="44" t="s">
        <v>112</v>
      </c>
      <c r="B28" s="283">
        <f>E1_RiF!D76</f>
        <v>29</v>
      </c>
      <c r="C28" s="284"/>
      <c r="D28" s="285"/>
      <c r="E28" s="294"/>
      <c r="F28" s="295"/>
      <c r="G28" s="296"/>
      <c r="H28" s="302"/>
      <c r="I28" s="303"/>
      <c r="J28" s="304"/>
      <c r="K28" s="238"/>
      <c r="L28" s="239"/>
      <c r="M28" s="239"/>
      <c r="N28" s="240"/>
      <c r="O28" s="241"/>
      <c r="P28" s="242"/>
      <c r="Q28" s="242"/>
      <c r="R28" s="243"/>
    </row>
    <row r="29" spans="1:19" s="14" customFormat="1" ht="34.5" hidden="1" customHeight="1" thickBot="1" x14ac:dyDescent="0.3">
      <c r="A29" s="172"/>
      <c r="B29" s="173"/>
      <c r="C29" s="174" t="s">
        <v>459</v>
      </c>
      <c r="D29" s="175"/>
      <c r="E29" s="176"/>
      <c r="F29" s="177"/>
      <c r="G29" s="178"/>
      <c r="H29" s="179"/>
      <c r="I29" s="180"/>
      <c r="J29" s="181"/>
      <c r="K29" s="182"/>
      <c r="L29" s="183"/>
      <c r="M29" s="184"/>
      <c r="N29" s="185"/>
      <c r="O29" s="186"/>
      <c r="P29" s="187"/>
      <c r="Q29" s="188"/>
      <c r="R29" s="189"/>
    </row>
  </sheetData>
  <sheetProtection algorithmName="SHA-512" hashValue="H/lraIGVSuQerpfJz9F7QbblLJJwZ/mEjgkCR2RkDXDJv8kNqdoezesm/nH26YjuOTJXfXFRuCY0VVaJH3LKRg==" saltValue="CaxOsKoOT/vYkv3IgvPD+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E1_RiF!B10</f>
        <v>Moduł E1/1</v>
      </c>
      <c r="B3" s="418"/>
      <c r="C3" s="418"/>
      <c r="D3" s="422" t="str">
        <f>E1_RiF!C10</f>
        <v>Biznes w działaniu</v>
      </c>
      <c r="E3" s="423"/>
      <c r="F3" s="423"/>
      <c r="G3" s="423"/>
      <c r="H3" s="423"/>
      <c r="I3" s="424"/>
      <c r="J3" s="3"/>
      <c r="K3" s="3"/>
      <c r="L3" s="4"/>
      <c r="M3" s="4"/>
      <c r="N3" s="4"/>
      <c r="O3" s="4"/>
      <c r="P3" s="4"/>
      <c r="Q3" s="4"/>
      <c r="R3" s="4"/>
    </row>
    <row r="4" spans="1:19" ht="18.75" thickBot="1" x14ac:dyDescent="0.3">
      <c r="A4" s="317" t="s">
        <v>110</v>
      </c>
      <c r="B4" s="317"/>
      <c r="C4" s="317"/>
      <c r="D4" s="419" t="str">
        <f>E1_RiF!B14</f>
        <v>Kurs 1.4.</v>
      </c>
      <c r="E4" s="420"/>
      <c r="F4" s="420"/>
      <c r="G4" s="420"/>
      <c r="H4" s="420"/>
      <c r="I4" s="421"/>
      <c r="J4" s="3"/>
      <c r="K4" s="3"/>
      <c r="L4" s="4"/>
      <c r="M4" s="4"/>
      <c r="N4" s="4"/>
      <c r="O4" s="4"/>
      <c r="P4" s="4"/>
      <c r="Q4" s="4"/>
      <c r="R4" s="4"/>
    </row>
    <row r="5" spans="1:19" ht="23.25" thickBot="1" x14ac:dyDescent="0.3">
      <c r="A5" s="318" t="s">
        <v>111</v>
      </c>
      <c r="B5" s="318"/>
      <c r="C5" s="318"/>
      <c r="D5" s="319" t="str">
        <f>E1_RiF!C14</f>
        <v>Prawa autorskie i ochrona własności intelektualnej</v>
      </c>
      <c r="E5" s="319"/>
      <c r="F5" s="319"/>
      <c r="G5" s="319"/>
      <c r="H5" s="319"/>
      <c r="I5" s="319"/>
      <c r="J5" s="319"/>
      <c r="K5" s="319"/>
      <c r="L5" s="320" t="s">
        <v>94</v>
      </c>
      <c r="M5" s="320"/>
      <c r="N5" s="49">
        <f>E1_RiF!D14</f>
        <v>2</v>
      </c>
      <c r="O5" s="320" t="s">
        <v>95</v>
      </c>
      <c r="P5" s="320"/>
      <c r="Q5" s="321" t="str">
        <f>E1_RiF!F10</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(1)'!G6</f>
        <v>I</v>
      </c>
      <c r="H7" s="55" t="s">
        <v>99</v>
      </c>
      <c r="I7" s="45">
        <f>'M (1)'!I6</f>
        <v>1</v>
      </c>
      <c r="J7" s="247" t="s">
        <v>384</v>
      </c>
      <c r="K7" s="248"/>
      <c r="L7" s="426" t="s">
        <v>100</v>
      </c>
      <c r="M7" s="427"/>
      <c r="N7" s="9" t="s">
        <v>101</v>
      </c>
      <c r="O7" s="342" t="s">
        <v>102</v>
      </c>
      <c r="P7" s="342"/>
      <c r="Q7" s="343" t="s">
        <v>103</v>
      </c>
      <c r="R7" s="343"/>
      <c r="S7" s="50">
        <f>E1_RiF!G14</f>
        <v>12</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556</v>
      </c>
      <c r="C14" s="386"/>
      <c r="D14" s="386"/>
      <c r="E14" s="386"/>
      <c r="F14" s="386"/>
      <c r="G14" s="386"/>
      <c r="H14" s="386"/>
      <c r="I14" s="386"/>
      <c r="J14" s="386"/>
      <c r="K14" s="386"/>
      <c r="L14" s="386"/>
      <c r="M14" s="387"/>
      <c r="N14" s="344" t="s">
        <v>304</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c r="C19" s="332"/>
      <c r="D19" s="332"/>
      <c r="E19" s="332"/>
      <c r="F19" s="332"/>
      <c r="G19" s="332"/>
      <c r="H19" s="332"/>
      <c r="I19" s="332"/>
      <c r="J19" s="332"/>
      <c r="K19" s="332"/>
      <c r="L19" s="332"/>
      <c r="M19" s="333"/>
      <c r="N19" s="382"/>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thickBot="1" x14ac:dyDescent="0.3">
      <c r="A23" s="323"/>
      <c r="B23" s="388"/>
      <c r="C23" s="389"/>
      <c r="D23" s="389"/>
      <c r="E23" s="389"/>
      <c r="F23" s="389"/>
      <c r="G23" s="389"/>
      <c r="H23" s="389"/>
      <c r="I23" s="389"/>
      <c r="J23" s="389"/>
      <c r="K23" s="389"/>
      <c r="L23" s="389"/>
      <c r="M23" s="390"/>
      <c r="N23" s="347"/>
      <c r="O23" s="348"/>
      <c r="P23" s="348"/>
      <c r="Q23" s="348"/>
      <c r="R23" s="348"/>
      <c r="S23" s="349"/>
    </row>
    <row r="24" spans="1:19" ht="15" hidden="1" customHeight="1" x14ac:dyDescent="0.25">
      <c r="A24" s="323"/>
      <c r="B24" s="331"/>
      <c r="C24" s="332"/>
      <c r="D24" s="332"/>
      <c r="E24" s="332"/>
      <c r="F24" s="332"/>
      <c r="G24" s="332"/>
      <c r="H24" s="332"/>
      <c r="I24" s="332"/>
      <c r="J24" s="332"/>
      <c r="K24" s="332"/>
      <c r="L24" s="332"/>
      <c r="M24" s="333"/>
      <c r="N24" s="382"/>
      <c r="O24" s="383"/>
      <c r="P24" s="383"/>
      <c r="Q24" s="383"/>
      <c r="R24" s="383"/>
      <c r="S24" s="384"/>
    </row>
    <row r="25" spans="1:19" ht="15" hidden="1"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hidden="1"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hidden="1"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hidden="1"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557</v>
      </c>
      <c r="C34" s="386"/>
      <c r="D34" s="386"/>
      <c r="E34" s="386"/>
      <c r="F34" s="386"/>
      <c r="G34" s="386"/>
      <c r="H34" s="386"/>
      <c r="I34" s="386"/>
      <c r="J34" s="386"/>
      <c r="K34" s="386"/>
      <c r="L34" s="386"/>
      <c r="M34" s="387"/>
      <c r="N34" s="344" t="s">
        <v>314</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319</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786</v>
      </c>
      <c r="C39" s="332"/>
      <c r="D39" s="332"/>
      <c r="E39" s="332"/>
      <c r="F39" s="332"/>
      <c r="G39" s="332"/>
      <c r="H39" s="332"/>
      <c r="I39" s="332"/>
      <c r="J39" s="332"/>
      <c r="K39" s="332"/>
      <c r="L39" s="332"/>
      <c r="M39" s="333"/>
      <c r="N39" s="382" t="s">
        <v>317</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thickBot="1" x14ac:dyDescent="0.3">
      <c r="A43" s="329"/>
      <c r="B43" s="388"/>
      <c r="C43" s="389"/>
      <c r="D43" s="389"/>
      <c r="E43" s="389"/>
      <c r="F43" s="389"/>
      <c r="G43" s="389"/>
      <c r="H43" s="389"/>
      <c r="I43" s="389"/>
      <c r="J43" s="389"/>
      <c r="K43" s="389"/>
      <c r="L43" s="389"/>
      <c r="M43" s="390"/>
      <c r="N43" s="347"/>
      <c r="O43" s="348"/>
      <c r="P43" s="348"/>
      <c r="Q43" s="348"/>
      <c r="R43" s="348"/>
      <c r="S43" s="349"/>
    </row>
    <row r="44" spans="1:19" ht="15" hidden="1" customHeight="1" x14ac:dyDescent="0.25">
      <c r="A44" s="329"/>
      <c r="B44" s="331"/>
      <c r="C44" s="332"/>
      <c r="D44" s="332"/>
      <c r="E44" s="332"/>
      <c r="F44" s="332"/>
      <c r="G44" s="332"/>
      <c r="H44" s="332"/>
      <c r="I44" s="332"/>
      <c r="J44" s="332"/>
      <c r="K44" s="332"/>
      <c r="L44" s="332"/>
      <c r="M44" s="333"/>
      <c r="N44" s="382"/>
      <c r="O44" s="383"/>
      <c r="P44" s="383"/>
      <c r="Q44" s="383"/>
      <c r="R44" s="383"/>
      <c r="S44" s="384"/>
    </row>
    <row r="45" spans="1:19" ht="15" hidden="1"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hidden="1"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hidden="1"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hidden="1"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hidden="1"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hidden="1"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558</v>
      </c>
      <c r="C54" s="386"/>
      <c r="D54" s="386"/>
      <c r="E54" s="386"/>
      <c r="F54" s="386"/>
      <c r="G54" s="386"/>
      <c r="H54" s="386"/>
      <c r="I54" s="386"/>
      <c r="J54" s="386"/>
      <c r="K54" s="386"/>
      <c r="L54" s="386"/>
      <c r="M54" s="387"/>
      <c r="N54" s="344" t="s">
        <v>332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E1_RiF!G14</f>
        <v>12</v>
      </c>
      <c r="H71" s="453"/>
      <c r="I71" s="454"/>
      <c r="J71" s="409"/>
      <c r="K71" s="443" t="s">
        <v>203</v>
      </c>
      <c r="L71" s="446" t="s">
        <v>122</v>
      </c>
      <c r="M71" s="447"/>
      <c r="N71" s="447"/>
      <c r="O71" s="447"/>
      <c r="P71" s="447"/>
      <c r="Q71" s="447"/>
      <c r="R71" s="447"/>
      <c r="S71" s="448"/>
    </row>
    <row r="72" spans="1:19" ht="15" customHeight="1" x14ac:dyDescent="0.25">
      <c r="A72" s="323"/>
      <c r="B72" s="440" t="s">
        <v>123</v>
      </c>
      <c r="C72" s="441"/>
      <c r="D72" s="441"/>
      <c r="E72" s="441"/>
      <c r="F72" s="442"/>
      <c r="G72" s="434">
        <f>SUM(G73:I83)</f>
        <v>12</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6</v>
      </c>
      <c r="H73" s="432"/>
      <c r="I73" s="433"/>
      <c r="J73" s="409"/>
      <c r="K73" s="444"/>
      <c r="L73" s="428" t="s">
        <v>151</v>
      </c>
      <c r="M73" s="429"/>
      <c r="N73" s="429"/>
      <c r="O73" s="429"/>
      <c r="P73" s="429"/>
      <c r="Q73" s="429"/>
      <c r="R73" s="429"/>
      <c r="S73" s="430"/>
    </row>
    <row r="74" spans="1:19" ht="15" customHeight="1" x14ac:dyDescent="0.25">
      <c r="A74" s="323"/>
      <c r="B74" s="411" t="s">
        <v>125</v>
      </c>
      <c r="C74" s="412"/>
      <c r="D74" s="412"/>
      <c r="E74" s="412"/>
      <c r="F74" s="413"/>
      <c r="G74" s="431">
        <v>5</v>
      </c>
      <c r="H74" s="432"/>
      <c r="I74" s="433"/>
      <c r="J74" s="409"/>
      <c r="K74" s="444"/>
      <c r="L74" s="428" t="s">
        <v>155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132</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160</v>
      </c>
      <c r="M81" s="429"/>
      <c r="N81" s="429"/>
      <c r="O81" s="429"/>
      <c r="P81" s="429"/>
      <c r="Q81" s="429"/>
      <c r="R81" s="429"/>
      <c r="S81" s="430"/>
    </row>
    <row r="82" spans="1:19" ht="15" customHeight="1" x14ac:dyDescent="0.25">
      <c r="A82" s="323"/>
      <c r="B82" s="411" t="s">
        <v>134</v>
      </c>
      <c r="C82" s="412"/>
      <c r="D82" s="412"/>
      <c r="E82" s="412"/>
      <c r="F82" s="413"/>
      <c r="G82" s="431">
        <v>1</v>
      </c>
      <c r="H82" s="432"/>
      <c r="I82" s="433"/>
      <c r="J82" s="409"/>
      <c r="K82" s="444"/>
      <c r="L82" s="428" t="s">
        <v>163</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171</v>
      </c>
      <c r="M83" s="429"/>
      <c r="N83" s="429"/>
      <c r="O83" s="429"/>
      <c r="P83" s="429"/>
      <c r="Q83" s="429"/>
      <c r="R83" s="429"/>
      <c r="S83" s="430"/>
    </row>
    <row r="84" spans="1:19" ht="15" customHeight="1" x14ac:dyDescent="0.25">
      <c r="A84" s="323"/>
      <c r="B84" s="455" t="s">
        <v>136</v>
      </c>
      <c r="C84" s="456"/>
      <c r="D84" s="456"/>
      <c r="E84" s="456"/>
      <c r="F84" s="457"/>
      <c r="G84" s="452">
        <f>E1_RiF!H14</f>
        <v>38</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50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E1_RiF!E14</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141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152</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146</v>
      </c>
      <c r="C97" s="370"/>
      <c r="D97" s="370"/>
      <c r="E97" s="370"/>
      <c r="F97" s="370"/>
      <c r="G97" s="370"/>
      <c r="H97" s="370"/>
      <c r="I97" s="370"/>
      <c r="J97" s="370"/>
      <c r="K97" s="370"/>
      <c r="L97" s="370"/>
      <c r="M97" s="370"/>
      <c r="N97" s="370"/>
      <c r="O97" s="370"/>
      <c r="P97" s="370"/>
      <c r="Q97" s="370"/>
      <c r="R97" s="370"/>
      <c r="S97" s="371"/>
    </row>
    <row r="98" spans="1:19" ht="92.25" customHeight="1" x14ac:dyDescent="0.25">
      <c r="A98" s="414"/>
      <c r="B98" s="372" t="s">
        <v>450</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102" customHeight="1" x14ac:dyDescent="0.25">
      <c r="A100" s="414"/>
      <c r="B100" s="372" t="s">
        <v>444</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2.5" customHeight="1" x14ac:dyDescent="0.25">
      <c r="A102" s="414"/>
      <c r="B102" s="372" t="s">
        <v>445</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2XaKH7IGEb/dFlklSzmsun7Z3TtcCaFhCaewSIURyKUu6sNXtIS33scivP8fc1e7OiASMdJKRQBVgsVPRTilkw==" saltValue="6Y6Dq2EyKWvK+NO+LDWwZQ=="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FD4196E5-834B-4E57-A026-7754BB52817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E1_RiF!B75</f>
        <v>Moduł E1/16</v>
      </c>
      <c r="B3" s="418"/>
      <c r="C3" s="418"/>
      <c r="D3" s="422" t="str">
        <f>E1_RiF!C75</f>
        <v>Moduł aktywności praktycznej (2) RiF</v>
      </c>
      <c r="E3" s="423"/>
      <c r="F3" s="423"/>
      <c r="G3" s="423"/>
      <c r="H3" s="423"/>
      <c r="I3" s="424"/>
      <c r="J3" s="3"/>
      <c r="K3" s="3"/>
      <c r="L3" s="4"/>
      <c r="M3" s="4"/>
      <c r="N3" s="4"/>
      <c r="O3" s="4"/>
      <c r="P3" s="4"/>
      <c r="Q3" s="4"/>
      <c r="R3" s="4"/>
    </row>
    <row r="4" spans="1:19" ht="18.75" thickBot="1" x14ac:dyDescent="0.3">
      <c r="A4" s="317" t="s">
        <v>110</v>
      </c>
      <c r="B4" s="317"/>
      <c r="C4" s="317"/>
      <c r="D4" s="419" t="str">
        <f>E1_RiF!B76</f>
        <v>Kurs 16.1.</v>
      </c>
      <c r="E4" s="420"/>
      <c r="F4" s="420"/>
      <c r="G4" s="420"/>
      <c r="H4" s="420"/>
      <c r="I4" s="421"/>
      <c r="J4" s="3"/>
      <c r="K4" s="3"/>
      <c r="L4" s="4"/>
      <c r="M4" s="4"/>
      <c r="N4" s="4"/>
      <c r="O4" s="4"/>
      <c r="P4" s="4"/>
      <c r="Q4" s="4"/>
      <c r="R4" s="4"/>
    </row>
    <row r="5" spans="1:19" ht="23.25" thickBot="1" x14ac:dyDescent="0.3">
      <c r="A5" s="318" t="s">
        <v>111</v>
      </c>
      <c r="B5" s="318"/>
      <c r="C5" s="318"/>
      <c r="D5" s="319" t="str">
        <f>E1_RiF!C76</f>
        <v>Praktyka zawodowa</v>
      </c>
      <c r="E5" s="319"/>
      <c r="F5" s="319"/>
      <c r="G5" s="319"/>
      <c r="H5" s="319"/>
      <c r="I5" s="319"/>
      <c r="J5" s="319"/>
      <c r="K5" s="319"/>
      <c r="L5" s="320" t="s">
        <v>94</v>
      </c>
      <c r="M5" s="320"/>
      <c r="N5" s="49">
        <f>E1_RiF!D76</f>
        <v>29</v>
      </c>
      <c r="O5" s="320" t="s">
        <v>95</v>
      </c>
      <c r="P5" s="320"/>
      <c r="Q5" s="495" t="str">
        <f>E1_RiF!F75</f>
        <v>dr R. Nowak-Lewandowska</v>
      </c>
      <c r="R5" s="495"/>
      <c r="S5" s="49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(15)'!G6</f>
        <v>III</v>
      </c>
      <c r="H7" s="55" t="s">
        <v>99</v>
      </c>
      <c r="I7" s="45">
        <f>'M (15)'!I6</f>
        <v>6</v>
      </c>
      <c r="J7" s="247" t="s">
        <v>384</v>
      </c>
      <c r="K7" s="248"/>
      <c r="L7" s="426" t="s">
        <v>100</v>
      </c>
      <c r="M7" s="427"/>
      <c r="N7" s="9" t="s">
        <v>101</v>
      </c>
      <c r="O7" s="342" t="s">
        <v>102</v>
      </c>
      <c r="P7" s="342"/>
      <c r="Q7" s="343" t="s">
        <v>103</v>
      </c>
      <c r="R7" s="343"/>
      <c r="S7" s="50">
        <f>E1_RiF!G76</f>
        <v>725</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747</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297</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708</v>
      </c>
      <c r="C19" s="332"/>
      <c r="D19" s="332"/>
      <c r="E19" s="332"/>
      <c r="F19" s="332"/>
      <c r="G19" s="332"/>
      <c r="H19" s="332"/>
      <c r="I19" s="332"/>
      <c r="J19" s="332"/>
      <c r="K19" s="332"/>
      <c r="L19" s="332"/>
      <c r="M19" s="333"/>
      <c r="N19" s="382" t="s">
        <v>297</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296</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305</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t="s">
        <v>299</v>
      </c>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709</v>
      </c>
      <c r="C24" s="332"/>
      <c r="D24" s="332"/>
      <c r="E24" s="332"/>
      <c r="F24" s="332"/>
      <c r="G24" s="332"/>
      <c r="H24" s="332"/>
      <c r="I24" s="332"/>
      <c r="J24" s="332"/>
      <c r="K24" s="332"/>
      <c r="L24" s="332"/>
      <c r="M24" s="333"/>
      <c r="N24" s="382" t="s">
        <v>298</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t="s">
        <v>303</v>
      </c>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874</v>
      </c>
      <c r="C29" s="332"/>
      <c r="D29" s="332"/>
      <c r="E29" s="332"/>
      <c r="F29" s="332"/>
      <c r="G29" s="332"/>
      <c r="H29" s="332"/>
      <c r="I29" s="332"/>
      <c r="J29" s="332"/>
      <c r="K29" s="332"/>
      <c r="L29" s="332"/>
      <c r="M29" s="333"/>
      <c r="N29" s="382" t="s">
        <v>301</v>
      </c>
      <c r="O29" s="383"/>
      <c r="P29" s="383"/>
      <c r="Q29" s="383"/>
      <c r="R29" s="383"/>
      <c r="S29" s="384"/>
    </row>
    <row r="30" spans="1:19" ht="15" customHeight="1" x14ac:dyDescent="0.25">
      <c r="A30" s="323"/>
      <c r="B30" s="334"/>
      <c r="C30" s="335"/>
      <c r="D30" s="335"/>
      <c r="E30" s="335"/>
      <c r="F30" s="335"/>
      <c r="G30" s="335"/>
      <c r="H30" s="335"/>
      <c r="I30" s="335"/>
      <c r="J30" s="335"/>
      <c r="K30" s="335"/>
      <c r="L30" s="335"/>
      <c r="M30" s="336"/>
      <c r="N30" s="325" t="s">
        <v>298</v>
      </c>
      <c r="O30" s="326"/>
      <c r="P30" s="326"/>
      <c r="Q30" s="326"/>
      <c r="R30" s="326"/>
      <c r="S30" s="327"/>
    </row>
    <row r="31" spans="1:19" ht="15"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748</v>
      </c>
      <c r="C34" s="386"/>
      <c r="D34" s="386"/>
      <c r="E34" s="386"/>
      <c r="F34" s="386"/>
      <c r="G34" s="386"/>
      <c r="H34" s="386"/>
      <c r="I34" s="386"/>
      <c r="J34" s="386"/>
      <c r="K34" s="386"/>
      <c r="L34" s="386"/>
      <c r="M34" s="387"/>
      <c r="N34" s="344" t="s">
        <v>310</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312</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t="s">
        <v>318</v>
      </c>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749</v>
      </c>
      <c r="C39" s="332"/>
      <c r="D39" s="332"/>
      <c r="E39" s="332"/>
      <c r="F39" s="332"/>
      <c r="G39" s="332"/>
      <c r="H39" s="332"/>
      <c r="I39" s="332"/>
      <c r="J39" s="332"/>
      <c r="K39" s="332"/>
      <c r="L39" s="332"/>
      <c r="M39" s="333"/>
      <c r="N39" s="382" t="s">
        <v>313</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320</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750</v>
      </c>
      <c r="C44" s="332"/>
      <c r="D44" s="332"/>
      <c r="E44" s="332"/>
      <c r="F44" s="332"/>
      <c r="G44" s="332"/>
      <c r="H44" s="332"/>
      <c r="I44" s="332"/>
      <c r="J44" s="332"/>
      <c r="K44" s="332"/>
      <c r="L44" s="332"/>
      <c r="M44" s="333"/>
      <c r="N44" s="382" t="s">
        <v>308</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t="s">
        <v>314</v>
      </c>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875</v>
      </c>
      <c r="C49" s="332"/>
      <c r="D49" s="332"/>
      <c r="E49" s="332"/>
      <c r="F49" s="332"/>
      <c r="G49" s="332"/>
      <c r="H49" s="332"/>
      <c r="I49" s="332"/>
      <c r="J49" s="332"/>
      <c r="K49" s="332"/>
      <c r="L49" s="332"/>
      <c r="M49" s="333"/>
      <c r="N49" s="382" t="s">
        <v>310</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t="s">
        <v>311</v>
      </c>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796</v>
      </c>
      <c r="C54" s="335"/>
      <c r="D54" s="335"/>
      <c r="E54" s="335"/>
      <c r="F54" s="335"/>
      <c r="G54" s="335"/>
      <c r="H54" s="335"/>
      <c r="I54" s="335"/>
      <c r="J54" s="335"/>
      <c r="K54" s="335"/>
      <c r="L54" s="335"/>
      <c r="M54" s="336"/>
      <c r="N54" s="344" t="s">
        <v>322</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t="s">
        <v>331</v>
      </c>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710</v>
      </c>
      <c r="C59" s="332"/>
      <c r="D59" s="332"/>
      <c r="E59" s="332"/>
      <c r="F59" s="332"/>
      <c r="G59" s="332"/>
      <c r="H59" s="332"/>
      <c r="I59" s="332"/>
      <c r="J59" s="332"/>
      <c r="K59" s="332"/>
      <c r="L59" s="332"/>
      <c r="M59" s="333"/>
      <c r="N59" s="382" t="s">
        <v>328</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711</v>
      </c>
      <c r="C64" s="332"/>
      <c r="D64" s="332"/>
      <c r="E64" s="332"/>
      <c r="F64" s="332"/>
      <c r="G64" s="332"/>
      <c r="H64" s="332"/>
      <c r="I64" s="332"/>
      <c r="J64" s="332"/>
      <c r="K64" s="332"/>
      <c r="L64" s="332"/>
      <c r="M64" s="333"/>
      <c r="N64" s="382" t="s">
        <v>323</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332</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E1_RiF!G76</f>
        <v>725</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725</v>
      </c>
      <c r="H72" s="435"/>
      <c r="I72" s="436"/>
      <c r="J72" s="409"/>
      <c r="K72" s="444"/>
      <c r="L72" s="428" t="s">
        <v>151</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158</v>
      </c>
      <c r="M73" s="429"/>
      <c r="N73" s="429"/>
      <c r="O73" s="429"/>
      <c r="P73" s="429"/>
      <c r="Q73" s="429"/>
      <c r="R73" s="429"/>
      <c r="S73" s="430"/>
    </row>
    <row r="74" spans="1:19" ht="15" customHeight="1" x14ac:dyDescent="0.25">
      <c r="A74" s="323"/>
      <c r="B74" s="411" t="s">
        <v>125</v>
      </c>
      <c r="C74" s="412"/>
      <c r="D74" s="412"/>
      <c r="E74" s="412"/>
      <c r="F74" s="413"/>
      <c r="G74" s="431"/>
      <c r="H74" s="432"/>
      <c r="I74" s="433"/>
      <c r="J74" s="409"/>
      <c r="K74" s="444"/>
      <c r="L74" s="428" t="s">
        <v>169</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t="s">
        <v>185</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v>725</v>
      </c>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345</v>
      </c>
      <c r="M81" s="429"/>
      <c r="N81" s="429"/>
      <c r="O81" s="429"/>
      <c r="P81" s="429"/>
      <c r="Q81" s="429"/>
      <c r="R81" s="429"/>
      <c r="S81" s="430"/>
    </row>
    <row r="82" spans="1:19" ht="15" customHeight="1" x14ac:dyDescent="0.25">
      <c r="A82" s="323"/>
      <c r="B82" s="411" t="s">
        <v>134</v>
      </c>
      <c r="C82" s="412"/>
      <c r="D82" s="412"/>
      <c r="E82" s="412"/>
      <c r="F82" s="413"/>
      <c r="G82" s="431"/>
      <c r="H82" s="432"/>
      <c r="I82" s="433"/>
      <c r="J82" s="409"/>
      <c r="K82" s="444"/>
      <c r="L82" s="428"/>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c r="M83" s="429"/>
      <c r="N83" s="429"/>
      <c r="O83" s="429"/>
      <c r="P83" s="429"/>
      <c r="Q83" s="429"/>
      <c r="R83" s="429"/>
      <c r="S83" s="430"/>
    </row>
    <row r="84" spans="1:19" ht="15" customHeight="1" x14ac:dyDescent="0.25">
      <c r="A84" s="323"/>
      <c r="B84" s="455" t="s">
        <v>136</v>
      </c>
      <c r="C84" s="456"/>
      <c r="D84" s="456"/>
      <c r="E84" s="456"/>
      <c r="F84" s="457"/>
      <c r="G84" s="452">
        <f>E1_RiF!H76</f>
        <v>0</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725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E1_RiF!E76</f>
        <v>zal. bez oceny</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179</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201" customHeight="1" x14ac:dyDescent="0.25">
      <c r="A98" s="414"/>
      <c r="B98" s="372" t="s">
        <v>533</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39.950000000000003" customHeight="1" x14ac:dyDescent="0.25">
      <c r="A100" s="414"/>
      <c r="B100" s="372" t="s">
        <v>405</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30" customHeight="1" x14ac:dyDescent="0.25">
      <c r="A102" s="414"/>
      <c r="B102" s="372"/>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40hCpyfKPFNqq3sJdaD3R/0OB21M92kaaX1C82DHPOE57YbYXtXgORM2Vx9ydlpJXqAte0nQ/OmlfS2hHyP65A==" saltValue="IPj3B6SpgrV9hqHCbiBxU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EFAE5BC3-FF48-4430-B7E5-A1EA18EF7F1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7" customWidth="1"/>
    <col min="12" max="12" width="9.28515625" style="5"/>
    <col min="13" max="13" width="35.7109375" style="5" customWidth="1"/>
    <col min="14" max="16384" width="9.28515625" style="5"/>
  </cols>
  <sheetData>
    <row r="1" spans="1:16" ht="33" customHeight="1" thickBot="1" x14ac:dyDescent="0.3">
      <c r="A1" s="28" t="s">
        <v>339</v>
      </c>
      <c r="B1" s="28" t="s">
        <v>340</v>
      </c>
      <c r="C1" s="28" t="s">
        <v>341</v>
      </c>
      <c r="E1" s="28" t="s">
        <v>205</v>
      </c>
      <c r="G1" s="28" t="s">
        <v>207</v>
      </c>
      <c r="I1" s="28" t="s">
        <v>229</v>
      </c>
      <c r="K1" s="28" t="s">
        <v>230</v>
      </c>
      <c r="P1" s="5" t="s">
        <v>344</v>
      </c>
    </row>
    <row r="2" spans="1:16" ht="30" customHeight="1" thickBot="1" x14ac:dyDescent="0.3">
      <c r="A2" s="21" t="s">
        <v>116</v>
      </c>
      <c r="B2" s="21" t="s">
        <v>117</v>
      </c>
      <c r="C2" s="21" t="s">
        <v>118</v>
      </c>
      <c r="E2" s="33" t="s">
        <v>124</v>
      </c>
      <c r="G2" s="16" t="s">
        <v>149</v>
      </c>
      <c r="I2" s="33" t="s">
        <v>100</v>
      </c>
      <c r="K2" s="34" t="s">
        <v>150</v>
      </c>
      <c r="M2" s="16" t="s">
        <v>149</v>
      </c>
    </row>
    <row r="3" spans="1:16" ht="79.5" thickBot="1" x14ac:dyDescent="0.3">
      <c r="A3" s="19" t="s">
        <v>253</v>
      </c>
      <c r="B3" s="18" t="s">
        <v>270</v>
      </c>
      <c r="C3" s="18" t="s">
        <v>283</v>
      </c>
      <c r="E3" s="33" t="s">
        <v>151</v>
      </c>
      <c r="G3" s="16" t="s">
        <v>152</v>
      </c>
      <c r="I3" s="33" t="s">
        <v>153</v>
      </c>
      <c r="K3" s="34" t="s">
        <v>154</v>
      </c>
      <c r="M3" s="16" t="s">
        <v>152</v>
      </c>
    </row>
    <row r="4" spans="1:16" ht="63.75" thickBot="1" x14ac:dyDescent="0.3">
      <c r="A4" s="20" t="s">
        <v>254</v>
      </c>
      <c r="B4" s="18" t="s">
        <v>271</v>
      </c>
      <c r="C4" s="18" t="s">
        <v>284</v>
      </c>
      <c r="E4" s="33" t="s">
        <v>155</v>
      </c>
      <c r="G4" s="16" t="s">
        <v>198</v>
      </c>
      <c r="I4" s="33" t="s">
        <v>156</v>
      </c>
      <c r="K4" s="34" t="s">
        <v>157</v>
      </c>
      <c r="M4" s="16" t="s">
        <v>198</v>
      </c>
    </row>
    <row r="5" spans="1:16" ht="63.75" thickBot="1" x14ac:dyDescent="0.3">
      <c r="A5" s="20" t="s">
        <v>255</v>
      </c>
      <c r="B5" s="18" t="s">
        <v>272</v>
      </c>
      <c r="C5" s="18" t="s">
        <v>285</v>
      </c>
      <c r="E5" s="36" t="s">
        <v>158</v>
      </c>
      <c r="G5" s="16" t="s">
        <v>159</v>
      </c>
      <c r="K5" s="35" t="s">
        <v>160</v>
      </c>
      <c r="M5" s="16" t="s">
        <v>159</v>
      </c>
    </row>
    <row r="6" spans="1:16" ht="48" thickBot="1" x14ac:dyDescent="0.3">
      <c r="A6" s="20" t="s">
        <v>256</v>
      </c>
      <c r="B6" s="18" t="s">
        <v>273</v>
      </c>
      <c r="C6" s="18" t="s">
        <v>286</v>
      </c>
      <c r="E6" s="36" t="s">
        <v>161</v>
      </c>
      <c r="G6" s="16" t="s">
        <v>162</v>
      </c>
      <c r="K6" s="35" t="s">
        <v>163</v>
      </c>
      <c r="M6" s="16" t="s">
        <v>162</v>
      </c>
    </row>
    <row r="7" spans="1:16" ht="63.75" thickBot="1" x14ac:dyDescent="0.3">
      <c r="A7" s="20" t="s">
        <v>257</v>
      </c>
      <c r="B7" s="18" t="s">
        <v>274</v>
      </c>
      <c r="C7" s="18" t="s">
        <v>287</v>
      </c>
      <c r="E7" s="36" t="s">
        <v>164</v>
      </c>
      <c r="G7" s="16" t="s">
        <v>165</v>
      </c>
      <c r="K7" s="35" t="s">
        <v>343</v>
      </c>
      <c r="M7" s="16" t="s">
        <v>165</v>
      </c>
    </row>
    <row r="8" spans="1:16" ht="63.75" thickBot="1" x14ac:dyDescent="0.3">
      <c r="A8" s="18" t="s">
        <v>258</v>
      </c>
      <c r="B8" s="18" t="s">
        <v>275</v>
      </c>
      <c r="C8" s="18" t="s">
        <v>288</v>
      </c>
      <c r="E8" s="36" t="s">
        <v>165</v>
      </c>
      <c r="G8" s="16" t="s">
        <v>197</v>
      </c>
      <c r="K8" s="35" t="s">
        <v>166</v>
      </c>
      <c r="M8" s="16" t="s">
        <v>197</v>
      </c>
    </row>
    <row r="9" spans="1:16" ht="63.75" thickBot="1" x14ac:dyDescent="0.3">
      <c r="A9" s="18" t="s">
        <v>259</v>
      </c>
      <c r="B9" s="18" t="s">
        <v>276</v>
      </c>
      <c r="C9" s="18" t="s">
        <v>289</v>
      </c>
      <c r="E9" s="36" t="s">
        <v>167</v>
      </c>
      <c r="G9" s="16" t="s">
        <v>342</v>
      </c>
      <c r="K9" s="34" t="s">
        <v>168</v>
      </c>
      <c r="M9" s="16" t="s">
        <v>342</v>
      </c>
    </row>
    <row r="10" spans="1:16" ht="63.75" thickBot="1" x14ac:dyDescent="0.3">
      <c r="A10" s="18" t="s">
        <v>260</v>
      </c>
      <c r="B10" s="18" t="s">
        <v>277</v>
      </c>
      <c r="C10" s="18" t="s">
        <v>290</v>
      </c>
      <c r="E10" s="36" t="s">
        <v>169</v>
      </c>
      <c r="G10" s="16" t="s">
        <v>170</v>
      </c>
      <c r="K10" s="34" t="s">
        <v>171</v>
      </c>
      <c r="M10" s="16" t="s">
        <v>170</v>
      </c>
    </row>
    <row r="11" spans="1:16" ht="63.75" thickBot="1" x14ac:dyDescent="0.3">
      <c r="A11" s="18" t="s">
        <v>261</v>
      </c>
      <c r="B11" s="18" t="s">
        <v>278</v>
      </c>
      <c r="E11" s="36" t="s">
        <v>172</v>
      </c>
      <c r="G11" s="16" t="s">
        <v>173</v>
      </c>
      <c r="K11" s="34" t="s">
        <v>174</v>
      </c>
      <c r="M11" s="16" t="s">
        <v>173</v>
      </c>
    </row>
    <row r="12" spans="1:16" ht="63.75" thickBot="1" x14ac:dyDescent="0.3">
      <c r="A12" s="18" t="s">
        <v>262</v>
      </c>
      <c r="B12" s="18" t="s">
        <v>279</v>
      </c>
      <c r="E12" s="36" t="s">
        <v>175</v>
      </c>
      <c r="G12" s="16" t="s">
        <v>176</v>
      </c>
      <c r="K12" s="34" t="s">
        <v>177</v>
      </c>
      <c r="M12" s="16" t="s">
        <v>176</v>
      </c>
    </row>
    <row r="13" spans="1:16" ht="48" thickBot="1" x14ac:dyDescent="0.3">
      <c r="A13" s="18" t="s">
        <v>263</v>
      </c>
      <c r="B13" s="18" t="s">
        <v>280</v>
      </c>
      <c r="E13" s="36" t="s">
        <v>178</v>
      </c>
      <c r="G13" s="16" t="s">
        <v>179</v>
      </c>
      <c r="K13" s="17" t="s">
        <v>345</v>
      </c>
      <c r="M13" s="16" t="s">
        <v>179</v>
      </c>
    </row>
    <row r="14" spans="1:16" ht="63.75" thickBot="1" x14ac:dyDescent="0.3">
      <c r="A14" s="18" t="s">
        <v>264</v>
      </c>
      <c r="B14" s="18" t="s">
        <v>281</v>
      </c>
      <c r="E14" s="36" t="s">
        <v>177</v>
      </c>
    </row>
    <row r="15" spans="1:16" ht="79.5" thickBot="1" x14ac:dyDescent="0.3">
      <c r="A15" s="18" t="s">
        <v>265</v>
      </c>
      <c r="B15" s="18" t="s">
        <v>282</v>
      </c>
      <c r="E15" s="36" t="s">
        <v>180</v>
      </c>
      <c r="G15" s="22"/>
      <c r="H15" s="22"/>
      <c r="I15" s="22"/>
      <c r="J15" s="22"/>
      <c r="K15" s="23"/>
      <c r="L15" s="22"/>
      <c r="M15" s="22"/>
    </row>
    <row r="16" spans="1:16" ht="48" thickBot="1" x14ac:dyDescent="0.3">
      <c r="A16" s="18" t="s">
        <v>266</v>
      </c>
      <c r="E16" s="36" t="s">
        <v>181</v>
      </c>
    </row>
    <row r="17" spans="1:5" ht="16.5" thickBot="1" x14ac:dyDescent="0.3">
      <c r="A17" s="18" t="s">
        <v>267</v>
      </c>
      <c r="E17" s="36" t="s">
        <v>182</v>
      </c>
    </row>
    <row r="18" spans="1:5" ht="63.75" thickBot="1" x14ac:dyDescent="0.3">
      <c r="A18" s="18" t="s">
        <v>268</v>
      </c>
      <c r="E18" s="36" t="s">
        <v>183</v>
      </c>
    </row>
    <row r="19" spans="1:5" ht="48" thickBot="1" x14ac:dyDescent="0.3">
      <c r="A19" s="18" t="s">
        <v>269</v>
      </c>
      <c r="E19" s="36" t="s">
        <v>184</v>
      </c>
    </row>
    <row r="20" spans="1:5" x14ac:dyDescent="0.25">
      <c r="E20" s="36" t="s">
        <v>185</v>
      </c>
    </row>
    <row r="22" spans="1:5" ht="33" customHeight="1" thickBot="1" x14ac:dyDescent="0.3">
      <c r="A22" s="28" t="s">
        <v>336</v>
      </c>
      <c r="B22" s="28" t="s">
        <v>338</v>
      </c>
      <c r="C22" s="28" t="s">
        <v>337</v>
      </c>
    </row>
    <row r="23" spans="1:5" ht="30" customHeight="1" thickBot="1" x14ac:dyDescent="0.3">
      <c r="A23" s="21" t="s">
        <v>116</v>
      </c>
      <c r="B23" s="21" t="s">
        <v>117</v>
      </c>
      <c r="C23" s="21" t="s">
        <v>118</v>
      </c>
    </row>
    <row r="24" spans="1:5" ht="79.5" thickBot="1" x14ac:dyDescent="0.3">
      <c r="A24" s="19" t="s">
        <v>208</v>
      </c>
      <c r="B24" s="18" t="s">
        <v>224</v>
      </c>
      <c r="C24" s="18" t="s">
        <v>243</v>
      </c>
    </row>
    <row r="25" spans="1:5" ht="63.75" thickBot="1" x14ac:dyDescent="0.3">
      <c r="A25" s="20" t="s">
        <v>209</v>
      </c>
      <c r="B25" s="18" t="s">
        <v>225</v>
      </c>
      <c r="C25" s="18" t="s">
        <v>244</v>
      </c>
    </row>
    <row r="26" spans="1:5" ht="95.25" thickBot="1" x14ac:dyDescent="0.3">
      <c r="A26" s="20" t="s">
        <v>210</v>
      </c>
      <c r="B26" s="18" t="s">
        <v>226</v>
      </c>
      <c r="C26" s="18" t="s">
        <v>245</v>
      </c>
    </row>
    <row r="27" spans="1:5" ht="79.5" thickBot="1" x14ac:dyDescent="0.3">
      <c r="A27" s="20" t="s">
        <v>211</v>
      </c>
      <c r="B27" s="18" t="s">
        <v>227</v>
      </c>
      <c r="C27" s="18" t="s">
        <v>246</v>
      </c>
    </row>
    <row r="28" spans="1:5" ht="79.5" thickBot="1" x14ac:dyDescent="0.3">
      <c r="A28" s="20" t="s">
        <v>212</v>
      </c>
      <c r="B28" s="18" t="s">
        <v>228</v>
      </c>
      <c r="C28" s="18" t="s">
        <v>247</v>
      </c>
    </row>
    <row r="29" spans="1:5" ht="95.25" thickBot="1" x14ac:dyDescent="0.3">
      <c r="A29" s="18" t="s">
        <v>213</v>
      </c>
      <c r="B29" s="18" t="s">
        <v>231</v>
      </c>
      <c r="C29" s="18" t="s">
        <v>248</v>
      </c>
    </row>
    <row r="30" spans="1:5" ht="79.5" thickBot="1" x14ac:dyDescent="0.3">
      <c r="A30" s="18" t="s">
        <v>214</v>
      </c>
      <c r="B30" s="18" t="s">
        <v>232</v>
      </c>
      <c r="C30" s="18" t="s">
        <v>249</v>
      </c>
    </row>
    <row r="31" spans="1:5" ht="79.5" thickBot="1" x14ac:dyDescent="0.3">
      <c r="A31" s="18" t="s">
        <v>215</v>
      </c>
      <c r="B31" s="18" t="s">
        <v>233</v>
      </c>
      <c r="C31" s="18" t="s">
        <v>250</v>
      </c>
    </row>
    <row r="32" spans="1:5" ht="79.5" thickBot="1" x14ac:dyDescent="0.3">
      <c r="A32" s="18" t="s">
        <v>216</v>
      </c>
      <c r="B32" s="18" t="s">
        <v>234</v>
      </c>
      <c r="C32" s="18" t="s">
        <v>251</v>
      </c>
    </row>
    <row r="33" spans="1:3" ht="79.5" thickBot="1" x14ac:dyDescent="0.3">
      <c r="A33" s="18" t="s">
        <v>217</v>
      </c>
      <c r="B33" s="18" t="s">
        <v>235</v>
      </c>
      <c r="C33" s="18" t="s">
        <v>252</v>
      </c>
    </row>
    <row r="34" spans="1:3" ht="63.75" thickBot="1" x14ac:dyDescent="0.3">
      <c r="A34" s="18" t="s">
        <v>218</v>
      </c>
      <c r="B34" s="18" t="s">
        <v>236</v>
      </c>
    </row>
    <row r="35" spans="1:3" ht="79.5" thickBot="1" x14ac:dyDescent="0.3">
      <c r="A35" s="18" t="s">
        <v>219</v>
      </c>
      <c r="B35" s="18" t="s">
        <v>237</v>
      </c>
    </row>
    <row r="36" spans="1:3" ht="63.75" thickBot="1" x14ac:dyDescent="0.3">
      <c r="A36" s="18" t="s">
        <v>220</v>
      </c>
      <c r="B36" s="18" t="s">
        <v>238</v>
      </c>
    </row>
    <row r="37" spans="1:3" ht="63.75" thickBot="1" x14ac:dyDescent="0.3">
      <c r="A37" s="18" t="s">
        <v>221</v>
      </c>
      <c r="B37" s="18" t="s">
        <v>239</v>
      </c>
    </row>
    <row r="38" spans="1:3" ht="79.5" thickBot="1" x14ac:dyDescent="0.3">
      <c r="A38" s="18" t="s">
        <v>222</v>
      </c>
      <c r="B38" s="18" t="s">
        <v>240</v>
      </c>
    </row>
    <row r="39" spans="1:3" ht="79.5" thickBot="1" x14ac:dyDescent="0.3">
      <c r="A39" s="18" t="s">
        <v>223</v>
      </c>
      <c r="B39" s="18" t="s">
        <v>241</v>
      </c>
    </row>
    <row r="40" spans="1:3" ht="48" thickBot="1" x14ac:dyDescent="0.3">
      <c r="B40" s="18" t="s">
        <v>242</v>
      </c>
    </row>
    <row r="42" spans="1:3" ht="33" customHeight="1" thickBot="1" x14ac:dyDescent="0.3">
      <c r="A42" s="28" t="s">
        <v>333</v>
      </c>
      <c r="B42" s="28" t="s">
        <v>334</v>
      </c>
      <c r="C42" s="28" t="s">
        <v>335</v>
      </c>
    </row>
    <row r="43" spans="1:3" ht="30" customHeight="1" thickBot="1" x14ac:dyDescent="0.3">
      <c r="A43" s="21" t="s">
        <v>116</v>
      </c>
      <c r="B43" s="21" t="s">
        <v>117</v>
      </c>
      <c r="C43" s="21" t="s">
        <v>118</v>
      </c>
    </row>
    <row r="44" spans="1:3" ht="79.5" thickBot="1" x14ac:dyDescent="0.3">
      <c r="A44" s="19" t="s">
        <v>295</v>
      </c>
      <c r="B44" s="18" t="s">
        <v>308</v>
      </c>
      <c r="C44" s="18" t="s">
        <v>322</v>
      </c>
    </row>
    <row r="45" spans="1:3" ht="79.5" thickBot="1" x14ac:dyDescent="0.3">
      <c r="A45" s="19" t="s">
        <v>296</v>
      </c>
      <c r="B45" s="18" t="s">
        <v>309</v>
      </c>
      <c r="C45" s="18" t="s">
        <v>323</v>
      </c>
    </row>
    <row r="46" spans="1:3" ht="95.25" thickBot="1" x14ac:dyDescent="0.3">
      <c r="A46" s="19" t="s">
        <v>297</v>
      </c>
      <c r="B46" s="18" t="s">
        <v>310</v>
      </c>
      <c r="C46" s="18" t="s">
        <v>324</v>
      </c>
    </row>
    <row r="47" spans="1:3" ht="79.5" thickBot="1" x14ac:dyDescent="0.3">
      <c r="A47" s="19" t="s">
        <v>298</v>
      </c>
      <c r="B47" s="18" t="s">
        <v>311</v>
      </c>
      <c r="C47" s="18" t="s">
        <v>325</v>
      </c>
    </row>
    <row r="48" spans="1:3" ht="79.5" thickBot="1" x14ac:dyDescent="0.3">
      <c r="A48" s="19" t="s">
        <v>299</v>
      </c>
      <c r="B48" s="18" t="s">
        <v>312</v>
      </c>
      <c r="C48" s="18" t="s">
        <v>326</v>
      </c>
    </row>
    <row r="49" spans="1:3" ht="60.75" thickBot="1" x14ac:dyDescent="0.3">
      <c r="A49" s="19" t="s">
        <v>300</v>
      </c>
      <c r="B49" s="18" t="s">
        <v>313</v>
      </c>
      <c r="C49" s="18" t="s">
        <v>327</v>
      </c>
    </row>
    <row r="50" spans="1:3" ht="63.75" thickBot="1" x14ac:dyDescent="0.3">
      <c r="A50" s="19" t="s">
        <v>301</v>
      </c>
      <c r="B50" s="18" t="s">
        <v>314</v>
      </c>
      <c r="C50" s="18" t="s">
        <v>328</v>
      </c>
    </row>
    <row r="51" spans="1:3" ht="63.75" thickBot="1" x14ac:dyDescent="0.3">
      <c r="A51" s="19" t="s">
        <v>302</v>
      </c>
      <c r="B51" s="18" t="s">
        <v>315</v>
      </c>
      <c r="C51" s="18" t="s">
        <v>329</v>
      </c>
    </row>
    <row r="52" spans="1:3" ht="63.75" thickBot="1" x14ac:dyDescent="0.3">
      <c r="A52" s="19" t="s">
        <v>303</v>
      </c>
      <c r="B52" s="18" t="s">
        <v>316</v>
      </c>
      <c r="C52" s="18" t="s">
        <v>330</v>
      </c>
    </row>
    <row r="53" spans="1:3" ht="79.5" thickBot="1" x14ac:dyDescent="0.3">
      <c r="A53" s="19" t="s">
        <v>304</v>
      </c>
      <c r="B53" s="18" t="s">
        <v>317</v>
      </c>
      <c r="C53" s="18" t="s">
        <v>331</v>
      </c>
    </row>
    <row r="54" spans="1:3" ht="63.75" thickBot="1" x14ac:dyDescent="0.3">
      <c r="A54" s="19" t="s">
        <v>305</v>
      </c>
      <c r="B54" s="18" t="s">
        <v>318</v>
      </c>
      <c r="C54" s="18" t="s">
        <v>332</v>
      </c>
    </row>
    <row r="55" spans="1:3" ht="63.75" thickBot="1" x14ac:dyDescent="0.3">
      <c r="A55" s="19" t="s">
        <v>306</v>
      </c>
      <c r="B55" s="18" t="s">
        <v>319</v>
      </c>
    </row>
    <row r="56" spans="1:3" ht="63.75" thickBot="1" x14ac:dyDescent="0.3">
      <c r="A56" s="19" t="s">
        <v>307</v>
      </c>
      <c r="B56" s="18" t="s">
        <v>320</v>
      </c>
    </row>
    <row r="57" spans="1:3" ht="48" thickBot="1" x14ac:dyDescent="0.3">
      <c r="B57" s="18" t="s">
        <v>321</v>
      </c>
    </row>
  </sheetData>
  <sheetProtection algorithmName="SHA-512" hashValue="b4F0GVM6KznnGwA/p2b80tT9FojnPXlYFJy1NFfJ7n/tXp89Mf9QGFjzSSJu0JdmMU69B0Jn2mDm1Xxuod+zdw==" saltValue="hJr9pA+29zZF8ozBpHjpfA=="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E1_RiF!B10</f>
        <v>Moduł E1/1</v>
      </c>
      <c r="B3" s="418"/>
      <c r="C3" s="418"/>
      <c r="D3" s="422" t="str">
        <f>E1_RiF!C10</f>
        <v>Biznes w działaniu</v>
      </c>
      <c r="E3" s="423"/>
      <c r="F3" s="423"/>
      <c r="G3" s="423"/>
      <c r="H3" s="423"/>
      <c r="I3" s="424"/>
      <c r="J3" s="3"/>
      <c r="K3" s="3"/>
      <c r="L3" s="4"/>
      <c r="M3" s="4"/>
      <c r="N3" s="4"/>
      <c r="O3" s="4"/>
      <c r="P3" s="4"/>
      <c r="Q3" s="4"/>
      <c r="R3" s="4"/>
    </row>
    <row r="4" spans="1:19" ht="18.75" thickBot="1" x14ac:dyDescent="0.3">
      <c r="A4" s="317" t="s">
        <v>110</v>
      </c>
      <c r="B4" s="317"/>
      <c r="C4" s="317"/>
      <c r="D4" s="419" t="str">
        <f>E1_RiF!B15</f>
        <v>Kurs 1.5.</v>
      </c>
      <c r="E4" s="420"/>
      <c r="F4" s="420"/>
      <c r="G4" s="420"/>
      <c r="H4" s="420"/>
      <c r="I4" s="421"/>
      <c r="J4" s="3"/>
      <c r="K4" s="3"/>
      <c r="L4" s="4"/>
      <c r="M4" s="4"/>
      <c r="N4" s="4"/>
      <c r="O4" s="4"/>
      <c r="P4" s="4"/>
      <c r="Q4" s="4"/>
      <c r="R4" s="4"/>
    </row>
    <row r="5" spans="1:19" ht="23.25" thickBot="1" x14ac:dyDescent="0.3">
      <c r="A5" s="318" t="s">
        <v>111</v>
      </c>
      <c r="B5" s="318"/>
      <c r="C5" s="318"/>
      <c r="D5" s="319" t="str">
        <f>E1_RiF!C15</f>
        <v>Prawo w biznesie</v>
      </c>
      <c r="E5" s="319"/>
      <c r="F5" s="319"/>
      <c r="G5" s="319"/>
      <c r="H5" s="319"/>
      <c r="I5" s="319"/>
      <c r="J5" s="319"/>
      <c r="K5" s="319"/>
      <c r="L5" s="320" t="s">
        <v>94</v>
      </c>
      <c r="M5" s="320"/>
      <c r="N5" s="49">
        <f>E1_RiF!D15</f>
        <v>4</v>
      </c>
      <c r="O5" s="320" t="s">
        <v>95</v>
      </c>
      <c r="P5" s="320"/>
      <c r="Q5" s="321" t="str">
        <f>E1_RiF!F10</f>
        <v>prof. A. Zelek</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(1)'!G6</f>
        <v>I</v>
      </c>
      <c r="H7" s="55" t="s">
        <v>99</v>
      </c>
      <c r="I7" s="45">
        <f>'M (1)'!I6</f>
        <v>1</v>
      </c>
      <c r="J7" s="247" t="s">
        <v>384</v>
      </c>
      <c r="K7" s="248"/>
      <c r="L7" s="426" t="s">
        <v>100</v>
      </c>
      <c r="M7" s="427"/>
      <c r="N7" s="9" t="s">
        <v>101</v>
      </c>
      <c r="O7" s="342" t="s">
        <v>102</v>
      </c>
      <c r="P7" s="342"/>
      <c r="Q7" s="343" t="s">
        <v>103</v>
      </c>
      <c r="R7" s="343"/>
      <c r="S7" s="50">
        <f>E1_RiF!G15</f>
        <v>14</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894</v>
      </c>
      <c r="C14" s="386"/>
      <c r="D14" s="386"/>
      <c r="E14" s="386"/>
      <c r="F14" s="386"/>
      <c r="G14" s="386"/>
      <c r="H14" s="386"/>
      <c r="I14" s="386"/>
      <c r="J14" s="386"/>
      <c r="K14" s="386"/>
      <c r="L14" s="386"/>
      <c r="M14" s="387"/>
      <c r="N14" s="344" t="s">
        <v>296</v>
      </c>
      <c r="O14" s="345"/>
      <c r="P14" s="345"/>
      <c r="Q14" s="345"/>
      <c r="R14" s="345"/>
      <c r="S14" s="346"/>
    </row>
    <row r="15" spans="1:19" ht="15" customHeight="1" x14ac:dyDescent="0.25">
      <c r="A15" s="323"/>
      <c r="B15" s="334"/>
      <c r="C15" s="466"/>
      <c r="D15" s="466"/>
      <c r="E15" s="466"/>
      <c r="F15" s="466"/>
      <c r="G15" s="466"/>
      <c r="H15" s="466"/>
      <c r="I15" s="466"/>
      <c r="J15" s="466"/>
      <c r="K15" s="466"/>
      <c r="L15" s="466"/>
      <c r="M15" s="336"/>
      <c r="N15" s="325" t="s">
        <v>304</v>
      </c>
      <c r="O15" s="326"/>
      <c r="P15" s="326"/>
      <c r="Q15" s="326"/>
      <c r="R15" s="326"/>
      <c r="S15" s="327"/>
    </row>
    <row r="16" spans="1:19" ht="15" customHeight="1" x14ac:dyDescent="0.25">
      <c r="A16" s="323"/>
      <c r="B16" s="334"/>
      <c r="C16" s="466"/>
      <c r="D16" s="466"/>
      <c r="E16" s="466"/>
      <c r="F16" s="466"/>
      <c r="G16" s="466"/>
      <c r="H16" s="466"/>
      <c r="I16" s="466"/>
      <c r="J16" s="466"/>
      <c r="K16" s="466"/>
      <c r="L16" s="466"/>
      <c r="M16" s="336"/>
      <c r="N16" s="325"/>
      <c r="O16" s="326"/>
      <c r="P16" s="326"/>
      <c r="Q16" s="326"/>
      <c r="R16" s="326"/>
      <c r="S16" s="327"/>
    </row>
    <row r="17" spans="1:19" ht="15" customHeight="1" x14ac:dyDescent="0.25">
      <c r="A17" s="323"/>
      <c r="B17" s="334"/>
      <c r="C17" s="466"/>
      <c r="D17" s="466"/>
      <c r="E17" s="466"/>
      <c r="F17" s="466"/>
      <c r="G17" s="466"/>
      <c r="H17" s="466"/>
      <c r="I17" s="466"/>
      <c r="J17" s="466"/>
      <c r="K17" s="466"/>
      <c r="L17" s="466"/>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895</v>
      </c>
      <c r="C19" s="332"/>
      <c r="D19" s="332"/>
      <c r="E19" s="332"/>
      <c r="F19" s="332"/>
      <c r="G19" s="332"/>
      <c r="H19" s="332"/>
      <c r="I19" s="332"/>
      <c r="J19" s="332"/>
      <c r="K19" s="332"/>
      <c r="L19" s="332"/>
      <c r="M19" s="333"/>
      <c r="N19" s="382" t="s">
        <v>296</v>
      </c>
      <c r="O19" s="383"/>
      <c r="P19" s="383"/>
      <c r="Q19" s="383"/>
      <c r="R19" s="383"/>
      <c r="S19" s="384"/>
    </row>
    <row r="20" spans="1:19" ht="15" customHeight="1" x14ac:dyDescent="0.25">
      <c r="A20" s="323"/>
      <c r="B20" s="334"/>
      <c r="C20" s="466"/>
      <c r="D20" s="466"/>
      <c r="E20" s="466"/>
      <c r="F20" s="466"/>
      <c r="G20" s="466"/>
      <c r="H20" s="466"/>
      <c r="I20" s="466"/>
      <c r="J20" s="466"/>
      <c r="K20" s="466"/>
      <c r="L20" s="466"/>
      <c r="M20" s="336"/>
      <c r="N20" s="325" t="s">
        <v>304</v>
      </c>
      <c r="O20" s="326"/>
      <c r="P20" s="326"/>
      <c r="Q20" s="326"/>
      <c r="R20" s="326"/>
      <c r="S20" s="327"/>
    </row>
    <row r="21" spans="1:19" ht="15" customHeight="1" x14ac:dyDescent="0.25">
      <c r="A21" s="323"/>
      <c r="B21" s="334"/>
      <c r="C21" s="466"/>
      <c r="D21" s="466"/>
      <c r="E21" s="466"/>
      <c r="F21" s="466"/>
      <c r="G21" s="466"/>
      <c r="H21" s="466"/>
      <c r="I21" s="466"/>
      <c r="J21" s="466"/>
      <c r="K21" s="466"/>
      <c r="L21" s="466"/>
      <c r="M21" s="336"/>
      <c r="N21" s="325"/>
      <c r="O21" s="326"/>
      <c r="P21" s="326"/>
      <c r="Q21" s="326"/>
      <c r="R21" s="326"/>
      <c r="S21" s="327"/>
    </row>
    <row r="22" spans="1:19" ht="15" customHeight="1" x14ac:dyDescent="0.25">
      <c r="A22" s="323"/>
      <c r="B22" s="334"/>
      <c r="C22" s="466"/>
      <c r="D22" s="466"/>
      <c r="E22" s="466"/>
      <c r="F22" s="466"/>
      <c r="G22" s="466"/>
      <c r="H22" s="466"/>
      <c r="I22" s="466"/>
      <c r="J22" s="466"/>
      <c r="K22" s="466"/>
      <c r="L22" s="466"/>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896</v>
      </c>
      <c r="C24" s="332"/>
      <c r="D24" s="332"/>
      <c r="E24" s="332"/>
      <c r="F24" s="332"/>
      <c r="G24" s="332"/>
      <c r="H24" s="332"/>
      <c r="I24" s="332"/>
      <c r="J24" s="332"/>
      <c r="K24" s="332"/>
      <c r="L24" s="332"/>
      <c r="M24" s="333"/>
      <c r="N24" s="382" t="s">
        <v>296</v>
      </c>
      <c r="O24" s="383"/>
      <c r="P24" s="383"/>
      <c r="Q24" s="383"/>
      <c r="R24" s="383"/>
      <c r="S24" s="384"/>
    </row>
    <row r="25" spans="1:19" ht="15" customHeight="1" x14ac:dyDescent="0.25">
      <c r="A25" s="323"/>
      <c r="B25" s="334"/>
      <c r="C25" s="466"/>
      <c r="D25" s="466"/>
      <c r="E25" s="466"/>
      <c r="F25" s="466"/>
      <c r="G25" s="466"/>
      <c r="H25" s="466"/>
      <c r="I25" s="466"/>
      <c r="J25" s="466"/>
      <c r="K25" s="466"/>
      <c r="L25" s="466"/>
      <c r="M25" s="336"/>
      <c r="N25" s="325" t="s">
        <v>304</v>
      </c>
      <c r="O25" s="326"/>
      <c r="P25" s="326"/>
      <c r="Q25" s="326"/>
      <c r="R25" s="326"/>
      <c r="S25" s="327"/>
    </row>
    <row r="26" spans="1:19" ht="15" customHeight="1" x14ac:dyDescent="0.25">
      <c r="A26" s="323"/>
      <c r="B26" s="334"/>
      <c r="C26" s="466"/>
      <c r="D26" s="466"/>
      <c r="E26" s="466"/>
      <c r="F26" s="466"/>
      <c r="G26" s="466"/>
      <c r="H26" s="466"/>
      <c r="I26" s="466"/>
      <c r="J26" s="466"/>
      <c r="K26" s="466"/>
      <c r="L26" s="466"/>
      <c r="M26" s="336"/>
      <c r="N26" s="325"/>
      <c r="O26" s="326"/>
      <c r="P26" s="326"/>
      <c r="Q26" s="326"/>
      <c r="R26" s="326"/>
      <c r="S26" s="327"/>
    </row>
    <row r="27" spans="1:19" ht="15" customHeight="1" x14ac:dyDescent="0.25">
      <c r="A27" s="323"/>
      <c r="B27" s="334"/>
      <c r="C27" s="466"/>
      <c r="D27" s="466"/>
      <c r="E27" s="466"/>
      <c r="F27" s="466"/>
      <c r="G27" s="466"/>
      <c r="H27" s="466"/>
      <c r="I27" s="466"/>
      <c r="J27" s="466"/>
      <c r="K27" s="466"/>
      <c r="L27" s="466"/>
      <c r="M27" s="336"/>
      <c r="N27" s="325"/>
      <c r="O27" s="326"/>
      <c r="P27" s="326"/>
      <c r="Q27" s="326"/>
      <c r="R27" s="326"/>
      <c r="S27" s="327"/>
    </row>
    <row r="28" spans="1:19" ht="15" customHeight="1" x14ac:dyDescent="0.25">
      <c r="A28" s="323"/>
      <c r="B28" s="388"/>
      <c r="C28" s="389"/>
      <c r="D28" s="389"/>
      <c r="E28" s="389"/>
      <c r="F28" s="389"/>
      <c r="G28" s="389"/>
      <c r="H28" s="389"/>
      <c r="I28" s="389"/>
      <c r="J28" s="389"/>
      <c r="K28" s="389"/>
      <c r="L28" s="389"/>
      <c r="M28" s="390"/>
      <c r="N28" s="347"/>
      <c r="O28" s="348"/>
      <c r="P28" s="348"/>
      <c r="Q28" s="348"/>
      <c r="R28" s="348"/>
      <c r="S28" s="349"/>
    </row>
    <row r="29" spans="1:19" ht="15" customHeight="1" x14ac:dyDescent="0.25">
      <c r="A29" s="323"/>
      <c r="B29" s="331" t="s">
        <v>897</v>
      </c>
      <c r="C29" s="332"/>
      <c r="D29" s="332"/>
      <c r="E29" s="332"/>
      <c r="F29" s="332"/>
      <c r="G29" s="332"/>
      <c r="H29" s="332"/>
      <c r="I29" s="332"/>
      <c r="J29" s="332"/>
      <c r="K29" s="332"/>
      <c r="L29" s="332"/>
      <c r="M29" s="333"/>
      <c r="N29" s="382" t="s">
        <v>296</v>
      </c>
      <c r="O29" s="383"/>
      <c r="P29" s="383"/>
      <c r="Q29" s="383"/>
      <c r="R29" s="383"/>
      <c r="S29" s="384"/>
    </row>
    <row r="30" spans="1:19" ht="15" customHeight="1" x14ac:dyDescent="0.25">
      <c r="A30" s="323"/>
      <c r="B30" s="334"/>
      <c r="C30" s="466"/>
      <c r="D30" s="466"/>
      <c r="E30" s="466"/>
      <c r="F30" s="466"/>
      <c r="G30" s="466"/>
      <c r="H30" s="466"/>
      <c r="I30" s="466"/>
      <c r="J30" s="466"/>
      <c r="K30" s="466"/>
      <c r="L30" s="466"/>
      <c r="M30" s="336"/>
      <c r="N30" s="325" t="s">
        <v>304</v>
      </c>
      <c r="O30" s="326"/>
      <c r="P30" s="326"/>
      <c r="Q30" s="326"/>
      <c r="R30" s="326"/>
      <c r="S30" s="327"/>
    </row>
    <row r="31" spans="1:19" ht="15" customHeight="1" x14ac:dyDescent="0.25">
      <c r="A31" s="323"/>
      <c r="B31" s="334"/>
      <c r="C31" s="466"/>
      <c r="D31" s="466"/>
      <c r="E31" s="466"/>
      <c r="F31" s="466"/>
      <c r="G31" s="466"/>
      <c r="H31" s="466"/>
      <c r="I31" s="466"/>
      <c r="J31" s="466"/>
      <c r="K31" s="466"/>
      <c r="L31" s="466"/>
      <c r="M31" s="336"/>
      <c r="N31" s="325"/>
      <c r="O31" s="326"/>
      <c r="P31" s="326"/>
      <c r="Q31" s="326"/>
      <c r="R31" s="326"/>
      <c r="S31" s="327"/>
    </row>
    <row r="32" spans="1:19" ht="15" customHeight="1" x14ac:dyDescent="0.25">
      <c r="A32" s="323"/>
      <c r="B32" s="334"/>
      <c r="C32" s="466"/>
      <c r="D32" s="466"/>
      <c r="E32" s="466"/>
      <c r="F32" s="466"/>
      <c r="G32" s="466"/>
      <c r="H32" s="466"/>
      <c r="I32" s="466"/>
      <c r="J32" s="466"/>
      <c r="K32" s="466"/>
      <c r="L32" s="466"/>
      <c r="M32" s="336"/>
      <c r="N32" s="325"/>
      <c r="O32" s="326"/>
      <c r="P32" s="326"/>
      <c r="Q32" s="326"/>
      <c r="R32" s="326"/>
      <c r="S32" s="327"/>
    </row>
    <row r="33" spans="1:19" ht="15"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898</v>
      </c>
      <c r="C34" s="386"/>
      <c r="D34" s="386"/>
      <c r="E34" s="386"/>
      <c r="F34" s="386"/>
      <c r="G34" s="386"/>
      <c r="H34" s="386"/>
      <c r="I34" s="386"/>
      <c r="J34" s="386"/>
      <c r="K34" s="386"/>
      <c r="L34" s="386"/>
      <c r="M34" s="387"/>
      <c r="N34" s="344" t="s">
        <v>314</v>
      </c>
      <c r="O34" s="345"/>
      <c r="P34" s="345"/>
      <c r="Q34" s="345"/>
      <c r="R34" s="345"/>
      <c r="S34" s="346"/>
    </row>
    <row r="35" spans="1:19" ht="15" customHeight="1" x14ac:dyDescent="0.25">
      <c r="A35" s="329"/>
      <c r="B35" s="334"/>
      <c r="C35" s="466"/>
      <c r="D35" s="466"/>
      <c r="E35" s="466"/>
      <c r="F35" s="466"/>
      <c r="G35" s="466"/>
      <c r="H35" s="466"/>
      <c r="I35" s="466"/>
      <c r="J35" s="466"/>
      <c r="K35" s="466"/>
      <c r="L35" s="466"/>
      <c r="M35" s="336"/>
      <c r="N35" s="325" t="s">
        <v>319</v>
      </c>
      <c r="O35" s="326"/>
      <c r="P35" s="326"/>
      <c r="Q35" s="326"/>
      <c r="R35" s="326"/>
      <c r="S35" s="327"/>
    </row>
    <row r="36" spans="1:19" ht="15" customHeight="1" x14ac:dyDescent="0.25">
      <c r="A36" s="329"/>
      <c r="B36" s="334"/>
      <c r="C36" s="466"/>
      <c r="D36" s="466"/>
      <c r="E36" s="466"/>
      <c r="F36" s="466"/>
      <c r="G36" s="466"/>
      <c r="H36" s="466"/>
      <c r="I36" s="466"/>
      <c r="J36" s="466"/>
      <c r="K36" s="466"/>
      <c r="L36" s="466"/>
      <c r="M36" s="336"/>
      <c r="N36" s="325"/>
      <c r="O36" s="326"/>
      <c r="P36" s="326"/>
      <c r="Q36" s="326"/>
      <c r="R36" s="326"/>
      <c r="S36" s="327"/>
    </row>
    <row r="37" spans="1:19" ht="15" customHeight="1" x14ac:dyDescent="0.25">
      <c r="A37" s="329"/>
      <c r="B37" s="334"/>
      <c r="C37" s="466"/>
      <c r="D37" s="466"/>
      <c r="E37" s="466"/>
      <c r="F37" s="466"/>
      <c r="G37" s="466"/>
      <c r="H37" s="466"/>
      <c r="I37" s="466"/>
      <c r="J37" s="466"/>
      <c r="K37" s="466"/>
      <c r="L37" s="466"/>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467"/>
      <c r="O38" s="468"/>
      <c r="P38" s="468"/>
      <c r="Q38" s="468"/>
      <c r="R38" s="468"/>
      <c r="S38" s="469"/>
    </row>
    <row r="39" spans="1:19" ht="15" customHeight="1" x14ac:dyDescent="0.25">
      <c r="A39" s="329"/>
      <c r="B39" s="331" t="s">
        <v>899</v>
      </c>
      <c r="C39" s="332"/>
      <c r="D39" s="332"/>
      <c r="E39" s="332"/>
      <c r="F39" s="332"/>
      <c r="G39" s="332"/>
      <c r="H39" s="332"/>
      <c r="I39" s="332"/>
      <c r="J39" s="332"/>
      <c r="K39" s="332"/>
      <c r="L39" s="332"/>
      <c r="M39" s="333"/>
      <c r="N39" s="382" t="s">
        <v>314</v>
      </c>
      <c r="O39" s="383"/>
      <c r="P39" s="383"/>
      <c r="Q39" s="383"/>
      <c r="R39" s="383"/>
      <c r="S39" s="384"/>
    </row>
    <row r="40" spans="1:19" ht="15" customHeight="1" x14ac:dyDescent="0.25">
      <c r="A40" s="329"/>
      <c r="B40" s="334"/>
      <c r="C40" s="466"/>
      <c r="D40" s="466"/>
      <c r="E40" s="466"/>
      <c r="F40" s="466"/>
      <c r="G40" s="466"/>
      <c r="H40" s="466"/>
      <c r="I40" s="466"/>
      <c r="J40" s="466"/>
      <c r="K40" s="466"/>
      <c r="L40" s="466"/>
      <c r="M40" s="336"/>
      <c r="N40" s="325" t="s">
        <v>319</v>
      </c>
      <c r="O40" s="326"/>
      <c r="P40" s="326"/>
      <c r="Q40" s="326"/>
      <c r="R40" s="326"/>
      <c r="S40" s="327"/>
    </row>
    <row r="41" spans="1:19" ht="15" customHeight="1" x14ac:dyDescent="0.25">
      <c r="A41" s="329"/>
      <c r="B41" s="334"/>
      <c r="C41" s="466"/>
      <c r="D41" s="466"/>
      <c r="E41" s="466"/>
      <c r="F41" s="466"/>
      <c r="G41" s="466"/>
      <c r="H41" s="466"/>
      <c r="I41" s="466"/>
      <c r="J41" s="466"/>
      <c r="K41" s="466"/>
      <c r="L41" s="466"/>
      <c r="M41" s="336"/>
      <c r="N41" s="325"/>
      <c r="O41" s="326"/>
      <c r="P41" s="326"/>
      <c r="Q41" s="326"/>
      <c r="R41" s="326"/>
      <c r="S41" s="327"/>
    </row>
    <row r="42" spans="1:19" ht="15" customHeight="1" x14ac:dyDescent="0.25">
      <c r="A42" s="329"/>
      <c r="B42" s="334"/>
      <c r="C42" s="466"/>
      <c r="D42" s="466"/>
      <c r="E42" s="466"/>
      <c r="F42" s="466"/>
      <c r="G42" s="466"/>
      <c r="H42" s="466"/>
      <c r="I42" s="466"/>
      <c r="J42" s="466"/>
      <c r="K42" s="466"/>
      <c r="L42" s="466"/>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900</v>
      </c>
      <c r="C44" s="332"/>
      <c r="D44" s="332"/>
      <c r="E44" s="332"/>
      <c r="F44" s="332"/>
      <c r="G44" s="332"/>
      <c r="H44" s="332"/>
      <c r="I44" s="332"/>
      <c r="J44" s="332"/>
      <c r="K44" s="332"/>
      <c r="L44" s="332"/>
      <c r="M44" s="333"/>
      <c r="N44" s="382" t="s">
        <v>314</v>
      </c>
      <c r="O44" s="383"/>
      <c r="P44" s="383"/>
      <c r="Q44" s="383"/>
      <c r="R44" s="383"/>
      <c r="S44" s="384"/>
    </row>
    <row r="45" spans="1:19" ht="15" customHeight="1" x14ac:dyDescent="0.25">
      <c r="A45" s="329"/>
      <c r="B45" s="334"/>
      <c r="C45" s="466"/>
      <c r="D45" s="466"/>
      <c r="E45" s="466"/>
      <c r="F45" s="466"/>
      <c r="G45" s="466"/>
      <c r="H45" s="466"/>
      <c r="I45" s="466"/>
      <c r="J45" s="466"/>
      <c r="K45" s="466"/>
      <c r="L45" s="466"/>
      <c r="M45" s="336"/>
      <c r="N45" s="325" t="s">
        <v>319</v>
      </c>
      <c r="O45" s="326"/>
      <c r="P45" s="326"/>
      <c r="Q45" s="326"/>
      <c r="R45" s="326"/>
      <c r="S45" s="327"/>
    </row>
    <row r="46" spans="1:19" ht="15" customHeight="1" x14ac:dyDescent="0.25">
      <c r="A46" s="329"/>
      <c r="B46" s="334"/>
      <c r="C46" s="466"/>
      <c r="D46" s="466"/>
      <c r="E46" s="466"/>
      <c r="F46" s="466"/>
      <c r="G46" s="466"/>
      <c r="H46" s="466"/>
      <c r="I46" s="466"/>
      <c r="J46" s="466"/>
      <c r="K46" s="466"/>
      <c r="L46" s="466"/>
      <c r="M46" s="336"/>
      <c r="N46" s="325"/>
      <c r="O46" s="326"/>
      <c r="P46" s="326"/>
      <c r="Q46" s="326"/>
      <c r="R46" s="326"/>
      <c r="S46" s="327"/>
    </row>
    <row r="47" spans="1:19" ht="15" customHeight="1" x14ac:dyDescent="0.25">
      <c r="A47" s="329"/>
      <c r="B47" s="334"/>
      <c r="C47" s="466"/>
      <c r="D47" s="466"/>
      <c r="E47" s="466"/>
      <c r="F47" s="466"/>
      <c r="G47" s="466"/>
      <c r="H47" s="466"/>
      <c r="I47" s="466"/>
      <c r="J47" s="466"/>
      <c r="K47" s="466"/>
      <c r="L47" s="466"/>
      <c r="M47" s="336"/>
      <c r="N47" s="325"/>
      <c r="O47" s="326"/>
      <c r="P47" s="326"/>
      <c r="Q47" s="326"/>
      <c r="R47" s="326"/>
      <c r="S47" s="327"/>
    </row>
    <row r="48" spans="1:19" ht="15" customHeight="1" thickBot="1" x14ac:dyDescent="0.3">
      <c r="A48" s="329"/>
      <c r="B48" s="388"/>
      <c r="C48" s="389"/>
      <c r="D48" s="389"/>
      <c r="E48" s="389"/>
      <c r="F48" s="389"/>
      <c r="G48" s="389"/>
      <c r="H48" s="389"/>
      <c r="I48" s="389"/>
      <c r="J48" s="389"/>
      <c r="K48" s="389"/>
      <c r="L48" s="389"/>
      <c r="M48" s="390"/>
      <c r="N48" s="347"/>
      <c r="O48" s="348"/>
      <c r="P48" s="348"/>
      <c r="Q48" s="348"/>
      <c r="R48" s="348"/>
      <c r="S48" s="349"/>
    </row>
    <row r="49" spans="1:19" ht="15" hidden="1" customHeight="1" x14ac:dyDescent="0.25">
      <c r="A49" s="329"/>
      <c r="B49" s="331"/>
      <c r="C49" s="332"/>
      <c r="D49" s="332"/>
      <c r="E49" s="332"/>
      <c r="F49" s="332"/>
      <c r="G49" s="332"/>
      <c r="H49" s="332"/>
      <c r="I49" s="332"/>
      <c r="J49" s="332"/>
      <c r="K49" s="332"/>
      <c r="L49" s="332"/>
      <c r="M49" s="333"/>
      <c r="N49" s="382"/>
      <c r="O49" s="383"/>
      <c r="P49" s="383"/>
      <c r="Q49" s="383"/>
      <c r="R49" s="383"/>
      <c r="S49" s="384"/>
    </row>
    <row r="50" spans="1:19" ht="15" hidden="1" customHeight="1" x14ac:dyDescent="0.25">
      <c r="A50" s="329"/>
      <c r="B50" s="334"/>
      <c r="C50" s="466"/>
      <c r="D50" s="466"/>
      <c r="E50" s="466"/>
      <c r="F50" s="466"/>
      <c r="G50" s="466"/>
      <c r="H50" s="466"/>
      <c r="I50" s="466"/>
      <c r="J50" s="466"/>
      <c r="K50" s="466"/>
      <c r="L50" s="466"/>
      <c r="M50" s="336"/>
      <c r="N50" s="325"/>
      <c r="O50" s="326"/>
      <c r="P50" s="326"/>
      <c r="Q50" s="326"/>
      <c r="R50" s="326"/>
      <c r="S50" s="327"/>
    </row>
    <row r="51" spans="1:19" ht="15" hidden="1" customHeight="1" x14ac:dyDescent="0.25">
      <c r="A51" s="329"/>
      <c r="B51" s="334"/>
      <c r="C51" s="466"/>
      <c r="D51" s="466"/>
      <c r="E51" s="466"/>
      <c r="F51" s="466"/>
      <c r="G51" s="466"/>
      <c r="H51" s="466"/>
      <c r="I51" s="466"/>
      <c r="J51" s="466"/>
      <c r="K51" s="466"/>
      <c r="L51" s="466"/>
      <c r="M51" s="336"/>
      <c r="N51" s="325"/>
      <c r="O51" s="326"/>
      <c r="P51" s="326"/>
      <c r="Q51" s="326"/>
      <c r="R51" s="326"/>
      <c r="S51" s="327"/>
    </row>
    <row r="52" spans="1:19" ht="15" hidden="1" customHeight="1" x14ac:dyDescent="0.25">
      <c r="A52" s="329"/>
      <c r="B52" s="334"/>
      <c r="C52" s="466"/>
      <c r="D52" s="466"/>
      <c r="E52" s="466"/>
      <c r="F52" s="466"/>
      <c r="G52" s="466"/>
      <c r="H52" s="466"/>
      <c r="I52" s="466"/>
      <c r="J52" s="466"/>
      <c r="K52" s="466"/>
      <c r="L52" s="466"/>
      <c r="M52" s="336"/>
      <c r="N52" s="325"/>
      <c r="O52" s="326"/>
      <c r="P52" s="326"/>
      <c r="Q52" s="326"/>
      <c r="R52" s="326"/>
      <c r="S52" s="327"/>
    </row>
    <row r="53" spans="1:19" ht="15" hidden="1"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62" t="s">
        <v>469</v>
      </c>
      <c r="B54" s="385" t="s">
        <v>901</v>
      </c>
      <c r="C54" s="386"/>
      <c r="D54" s="386"/>
      <c r="E54" s="386"/>
      <c r="F54" s="386"/>
      <c r="G54" s="386"/>
      <c r="H54" s="386"/>
      <c r="I54" s="386"/>
      <c r="J54" s="386"/>
      <c r="K54" s="386"/>
      <c r="L54" s="386"/>
      <c r="M54" s="387"/>
      <c r="N54" s="344" t="s">
        <v>323</v>
      </c>
      <c r="O54" s="345"/>
      <c r="P54" s="345"/>
      <c r="Q54" s="345"/>
      <c r="R54" s="345"/>
      <c r="S54" s="346"/>
    </row>
    <row r="55" spans="1:19" ht="15" customHeight="1" x14ac:dyDescent="0.25">
      <c r="A55" s="323"/>
      <c r="B55" s="334"/>
      <c r="C55" s="466"/>
      <c r="D55" s="466"/>
      <c r="E55" s="466"/>
      <c r="F55" s="466"/>
      <c r="G55" s="466"/>
      <c r="H55" s="466"/>
      <c r="I55" s="466"/>
      <c r="J55" s="466"/>
      <c r="K55" s="466"/>
      <c r="L55" s="466"/>
      <c r="M55" s="336"/>
      <c r="N55" s="325" t="s">
        <v>328</v>
      </c>
      <c r="O55" s="326"/>
      <c r="P55" s="326"/>
      <c r="Q55" s="326"/>
      <c r="R55" s="326"/>
      <c r="S55" s="327"/>
    </row>
    <row r="56" spans="1:19" ht="15" customHeight="1" x14ac:dyDescent="0.25">
      <c r="A56" s="323"/>
      <c r="B56" s="334"/>
      <c r="C56" s="466"/>
      <c r="D56" s="466"/>
      <c r="E56" s="466"/>
      <c r="F56" s="466"/>
      <c r="G56" s="466"/>
      <c r="H56" s="466"/>
      <c r="I56" s="466"/>
      <c r="J56" s="466"/>
      <c r="K56" s="466"/>
      <c r="L56" s="466"/>
      <c r="M56" s="336"/>
      <c r="N56" s="325" t="s">
        <v>332</v>
      </c>
      <c r="O56" s="326"/>
      <c r="P56" s="326"/>
      <c r="Q56" s="326"/>
      <c r="R56" s="326"/>
      <c r="S56" s="327"/>
    </row>
    <row r="57" spans="1:19" ht="15" customHeight="1" x14ac:dyDescent="0.25">
      <c r="A57" s="323"/>
      <c r="B57" s="334"/>
      <c r="C57" s="466"/>
      <c r="D57" s="466"/>
      <c r="E57" s="466"/>
      <c r="F57" s="466"/>
      <c r="G57" s="466"/>
      <c r="H57" s="466"/>
      <c r="I57" s="466"/>
      <c r="J57" s="466"/>
      <c r="K57" s="466"/>
      <c r="L57" s="466"/>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c r="C59" s="332"/>
      <c r="D59" s="332"/>
      <c r="E59" s="332"/>
      <c r="F59" s="332"/>
      <c r="G59" s="332"/>
      <c r="H59" s="332"/>
      <c r="I59" s="332"/>
      <c r="J59" s="332"/>
      <c r="K59" s="332"/>
      <c r="L59" s="332"/>
      <c r="M59" s="333"/>
      <c r="N59" s="382"/>
      <c r="O59" s="383"/>
      <c r="P59" s="383"/>
      <c r="Q59" s="383"/>
      <c r="R59" s="383"/>
      <c r="S59" s="384"/>
    </row>
    <row r="60" spans="1:19" ht="15" customHeight="1" x14ac:dyDescent="0.25">
      <c r="A60" s="323"/>
      <c r="B60" s="334"/>
      <c r="C60" s="466"/>
      <c r="D60" s="466"/>
      <c r="E60" s="466"/>
      <c r="F60" s="466"/>
      <c r="G60" s="466"/>
      <c r="H60" s="466"/>
      <c r="I60" s="466"/>
      <c r="J60" s="466"/>
      <c r="K60" s="466"/>
      <c r="L60" s="466"/>
      <c r="M60" s="336"/>
      <c r="N60" s="325"/>
      <c r="O60" s="326"/>
      <c r="P60" s="326"/>
      <c r="Q60" s="326"/>
      <c r="R60" s="326"/>
      <c r="S60" s="327"/>
    </row>
    <row r="61" spans="1:19" ht="15" customHeight="1" x14ac:dyDescent="0.25">
      <c r="A61" s="323"/>
      <c r="B61" s="334"/>
      <c r="C61" s="466"/>
      <c r="D61" s="466"/>
      <c r="E61" s="466"/>
      <c r="F61" s="466"/>
      <c r="G61" s="466"/>
      <c r="H61" s="466"/>
      <c r="I61" s="466"/>
      <c r="J61" s="466"/>
      <c r="K61" s="466"/>
      <c r="L61" s="466"/>
      <c r="M61" s="336"/>
      <c r="N61" s="325"/>
      <c r="O61" s="326"/>
      <c r="P61" s="326"/>
      <c r="Q61" s="326"/>
      <c r="R61" s="326"/>
      <c r="S61" s="327"/>
    </row>
    <row r="62" spans="1:19" ht="15" customHeight="1" x14ac:dyDescent="0.25">
      <c r="A62" s="323"/>
      <c r="B62" s="334"/>
      <c r="C62" s="466"/>
      <c r="D62" s="466"/>
      <c r="E62" s="466"/>
      <c r="F62" s="466"/>
      <c r="G62" s="466"/>
      <c r="H62" s="466"/>
      <c r="I62" s="466"/>
      <c r="J62" s="466"/>
      <c r="K62" s="466"/>
      <c r="L62" s="466"/>
      <c r="M62" s="336"/>
      <c r="N62" s="325"/>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hidden="1" customHeight="1" x14ac:dyDescent="0.25">
      <c r="A64" s="323"/>
      <c r="B64" s="331"/>
      <c r="C64" s="332"/>
      <c r="D64" s="332"/>
      <c r="E64" s="332"/>
      <c r="F64" s="332"/>
      <c r="G64" s="332"/>
      <c r="H64" s="332"/>
      <c r="I64" s="332"/>
      <c r="J64" s="332"/>
      <c r="K64" s="332"/>
      <c r="L64" s="332"/>
      <c r="M64" s="333"/>
      <c r="N64" s="382"/>
      <c r="O64" s="383"/>
      <c r="P64" s="383"/>
      <c r="Q64" s="383"/>
      <c r="R64" s="383"/>
      <c r="S64" s="384"/>
    </row>
    <row r="65" spans="1:19" ht="15" hidden="1" customHeight="1" x14ac:dyDescent="0.25">
      <c r="A65" s="323"/>
      <c r="B65" s="334"/>
      <c r="C65" s="335"/>
      <c r="D65" s="335"/>
      <c r="E65" s="335"/>
      <c r="F65" s="335"/>
      <c r="G65" s="335"/>
      <c r="H65" s="335"/>
      <c r="I65" s="335"/>
      <c r="J65" s="335"/>
      <c r="K65" s="335"/>
      <c r="L65" s="335"/>
      <c r="M65" s="336"/>
      <c r="N65" s="325"/>
      <c r="O65" s="326"/>
      <c r="P65" s="326"/>
      <c r="Q65" s="326"/>
      <c r="R65" s="326"/>
      <c r="S65" s="327"/>
    </row>
    <row r="66" spans="1:19" ht="15" hidden="1" customHeight="1" x14ac:dyDescent="0.25">
      <c r="A66" s="323"/>
      <c r="B66" s="334"/>
      <c r="C66" s="335"/>
      <c r="D66" s="335"/>
      <c r="E66" s="335"/>
      <c r="F66" s="335"/>
      <c r="G66" s="335"/>
      <c r="H66" s="335"/>
      <c r="I66" s="335"/>
      <c r="J66" s="335"/>
      <c r="K66" s="335"/>
      <c r="L66" s="335"/>
      <c r="M66" s="336"/>
      <c r="N66" s="325"/>
      <c r="O66" s="326"/>
      <c r="P66" s="326"/>
      <c r="Q66" s="326"/>
      <c r="R66" s="326"/>
      <c r="S66" s="327"/>
    </row>
    <row r="67" spans="1:19" ht="15" hidden="1" customHeight="1" x14ac:dyDescent="0.25">
      <c r="A67" s="323"/>
      <c r="B67" s="334"/>
      <c r="C67" s="335"/>
      <c r="D67" s="335"/>
      <c r="E67" s="335"/>
      <c r="F67" s="335"/>
      <c r="G67" s="335"/>
      <c r="H67" s="335"/>
      <c r="I67" s="335"/>
      <c r="J67" s="335"/>
      <c r="K67" s="335"/>
      <c r="L67" s="335"/>
      <c r="M67" s="336"/>
      <c r="N67" s="325"/>
      <c r="O67" s="326"/>
      <c r="P67" s="326"/>
      <c r="Q67" s="326"/>
      <c r="R67" s="326"/>
      <c r="S67" s="327"/>
    </row>
    <row r="68" spans="1:19" ht="15" hidden="1" customHeight="1" x14ac:dyDescent="0.25">
      <c r="A68" s="324"/>
      <c r="B68" s="337"/>
      <c r="C68" s="338"/>
      <c r="D68" s="338"/>
      <c r="E68" s="338"/>
      <c r="F68" s="338"/>
      <c r="G68" s="338"/>
      <c r="H68" s="338"/>
      <c r="I68" s="338"/>
      <c r="J68" s="338"/>
      <c r="K68" s="338"/>
      <c r="L68" s="338"/>
      <c r="M68" s="339"/>
      <c r="N68" s="415"/>
      <c r="O68" s="416"/>
      <c r="P68" s="416"/>
      <c r="Q68" s="416"/>
      <c r="R68" s="416"/>
      <c r="S68" s="417"/>
    </row>
    <row r="69" spans="1:19" ht="15" customHeight="1" x14ac:dyDescent="0.25">
      <c r="A69" s="449"/>
      <c r="B69" s="450"/>
      <c r="C69" s="450"/>
      <c r="D69" s="450"/>
      <c r="E69" s="450"/>
      <c r="F69" s="450"/>
      <c r="G69" s="450"/>
      <c r="H69" s="450"/>
      <c r="I69" s="450"/>
      <c r="J69" s="450"/>
      <c r="K69" s="450"/>
      <c r="L69" s="450"/>
      <c r="M69" s="450"/>
      <c r="N69" s="450"/>
      <c r="O69" s="450"/>
      <c r="P69" s="450"/>
      <c r="Q69" s="450"/>
      <c r="R69" s="450"/>
      <c r="S69" s="451"/>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E1_RiF!G15</f>
        <v>14</v>
      </c>
      <c r="H71" s="453"/>
      <c r="I71" s="454"/>
      <c r="J71" s="409"/>
      <c r="K71" s="443" t="s">
        <v>203</v>
      </c>
      <c r="L71" s="446" t="s">
        <v>447</v>
      </c>
      <c r="M71" s="447"/>
      <c r="N71" s="447"/>
      <c r="O71" s="447"/>
      <c r="P71" s="447"/>
      <c r="Q71" s="447"/>
      <c r="R71" s="447"/>
      <c r="S71" s="448"/>
    </row>
    <row r="72" spans="1:19" ht="15" customHeight="1" x14ac:dyDescent="0.25">
      <c r="A72" s="323"/>
      <c r="B72" s="440" t="s">
        <v>123</v>
      </c>
      <c r="C72" s="441"/>
      <c r="D72" s="441"/>
      <c r="E72" s="441"/>
      <c r="F72" s="442"/>
      <c r="G72" s="434">
        <f>SUM(G73:I83)</f>
        <v>14</v>
      </c>
      <c r="H72" s="435"/>
      <c r="I72" s="436"/>
      <c r="J72" s="409"/>
      <c r="K72" s="444"/>
      <c r="L72" s="428" t="s">
        <v>124</v>
      </c>
      <c r="M72" s="429"/>
      <c r="N72" s="429"/>
      <c r="O72" s="429"/>
      <c r="P72" s="429"/>
      <c r="Q72" s="429"/>
      <c r="R72" s="429"/>
      <c r="S72" s="430"/>
    </row>
    <row r="73" spans="1:19" ht="15" customHeight="1" x14ac:dyDescent="0.25">
      <c r="A73" s="323"/>
      <c r="B73" s="411" t="s">
        <v>124</v>
      </c>
      <c r="C73" s="412"/>
      <c r="D73" s="412"/>
      <c r="E73" s="412"/>
      <c r="F73" s="413"/>
      <c r="G73" s="431">
        <v>2</v>
      </c>
      <c r="H73" s="432"/>
      <c r="I73" s="433"/>
      <c r="J73" s="409"/>
      <c r="K73" s="444"/>
      <c r="L73" s="428" t="s">
        <v>155</v>
      </c>
      <c r="M73" s="429"/>
      <c r="N73" s="429"/>
      <c r="O73" s="429"/>
      <c r="P73" s="429"/>
      <c r="Q73" s="429"/>
      <c r="R73" s="429"/>
      <c r="S73" s="430"/>
    </row>
    <row r="74" spans="1:19" ht="15" customHeight="1" x14ac:dyDescent="0.25">
      <c r="A74" s="323"/>
      <c r="B74" s="411" t="s">
        <v>125</v>
      </c>
      <c r="C74" s="412"/>
      <c r="D74" s="412"/>
      <c r="E74" s="412"/>
      <c r="F74" s="413"/>
      <c r="G74" s="431">
        <v>6</v>
      </c>
      <c r="H74" s="432"/>
      <c r="I74" s="433"/>
      <c r="J74" s="409"/>
      <c r="K74" s="444"/>
      <c r="L74" s="428" t="s">
        <v>169</v>
      </c>
      <c r="M74" s="429"/>
      <c r="N74" s="429"/>
      <c r="O74" s="429"/>
      <c r="P74" s="429"/>
      <c r="Q74" s="429"/>
      <c r="R74" s="429"/>
      <c r="S74" s="430"/>
    </row>
    <row r="75" spans="1:19" ht="15" customHeight="1" x14ac:dyDescent="0.25">
      <c r="A75" s="323"/>
      <c r="B75" s="411" t="s">
        <v>126</v>
      </c>
      <c r="C75" s="412"/>
      <c r="D75" s="412"/>
      <c r="E75" s="412"/>
      <c r="F75" s="413"/>
      <c r="G75" s="431">
        <v>4</v>
      </c>
      <c r="H75" s="432"/>
      <c r="I75" s="433"/>
      <c r="J75" s="409"/>
      <c r="K75" s="444"/>
      <c r="L75" s="428" t="s">
        <v>177</v>
      </c>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150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157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160</v>
      </c>
      <c r="M83" s="429"/>
      <c r="N83" s="429"/>
      <c r="O83" s="429"/>
      <c r="P83" s="429"/>
      <c r="Q83" s="429"/>
      <c r="R83" s="429"/>
      <c r="S83" s="430"/>
    </row>
    <row r="84" spans="1:19" ht="15" customHeight="1" x14ac:dyDescent="0.25">
      <c r="A84" s="323"/>
      <c r="B84" s="455" t="s">
        <v>136</v>
      </c>
      <c r="C84" s="456"/>
      <c r="D84" s="456"/>
      <c r="E84" s="456"/>
      <c r="F84" s="457"/>
      <c r="G84" s="452">
        <f>E1_RiF!H15</f>
        <v>86</v>
      </c>
      <c r="H84" s="453"/>
      <c r="I84" s="454"/>
      <c r="J84" s="409"/>
      <c r="K84" s="444"/>
      <c r="L84" s="428" t="s">
        <v>163</v>
      </c>
      <c r="M84" s="429"/>
      <c r="N84" s="429"/>
      <c r="O84" s="429"/>
      <c r="P84" s="429"/>
      <c r="Q84" s="429"/>
      <c r="R84" s="429"/>
      <c r="S84" s="430"/>
    </row>
    <row r="85" spans="1:19" ht="15" customHeight="1" x14ac:dyDescent="0.25">
      <c r="A85" s="323"/>
      <c r="B85" s="459" t="s">
        <v>206</v>
      </c>
      <c r="C85" s="460"/>
      <c r="D85" s="460"/>
      <c r="E85" s="460"/>
      <c r="F85" s="461"/>
      <c r="G85" s="434">
        <f>SUM(G84,G71)</f>
        <v>100</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E1_RiF!E15</f>
        <v>egzamin</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162</v>
      </c>
      <c r="C90" s="377"/>
      <c r="D90" s="377"/>
      <c r="E90" s="378"/>
      <c r="F90" s="379">
        <v>100</v>
      </c>
      <c r="G90" s="380"/>
      <c r="H90" s="380"/>
      <c r="I90" s="381"/>
      <c r="J90" s="354"/>
      <c r="K90" s="367"/>
      <c r="L90" s="358" t="s">
        <v>293</v>
      </c>
      <c r="M90" s="359"/>
      <c r="N90" s="359"/>
      <c r="O90" s="359"/>
      <c r="P90" s="359"/>
      <c r="Q90" s="359"/>
      <c r="R90" s="359"/>
      <c r="S90" s="360"/>
    </row>
    <row r="91" spans="1:19" ht="15" customHeight="1" x14ac:dyDescent="0.25">
      <c r="A91" s="350"/>
      <c r="B91" s="376"/>
      <c r="C91" s="377"/>
      <c r="D91" s="377"/>
      <c r="E91" s="378"/>
      <c r="F91" s="379"/>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72.5" customHeight="1" x14ac:dyDescent="0.25">
      <c r="A98" s="414"/>
      <c r="B98" s="472" t="s">
        <v>902</v>
      </c>
      <c r="C98" s="472"/>
      <c r="D98" s="472"/>
      <c r="E98" s="472"/>
      <c r="F98" s="472"/>
      <c r="G98" s="472"/>
      <c r="H98" s="472"/>
      <c r="I98" s="472"/>
      <c r="J98" s="472"/>
      <c r="K98" s="472"/>
      <c r="L98" s="472"/>
      <c r="M98" s="472"/>
      <c r="N98" s="472"/>
      <c r="O98" s="472"/>
      <c r="P98" s="472"/>
      <c r="Q98" s="472"/>
      <c r="R98" s="472"/>
      <c r="S98" s="473"/>
    </row>
    <row r="99" spans="1:19" ht="15" customHeight="1" x14ac:dyDescent="0.25">
      <c r="A99" s="414"/>
      <c r="B99" s="470" t="s">
        <v>147</v>
      </c>
      <c r="C99" s="470"/>
      <c r="D99" s="470"/>
      <c r="E99" s="470"/>
      <c r="F99" s="470"/>
      <c r="G99" s="470"/>
      <c r="H99" s="470"/>
      <c r="I99" s="470"/>
      <c r="J99" s="470"/>
      <c r="K99" s="470"/>
      <c r="L99" s="470"/>
      <c r="M99" s="470"/>
      <c r="N99" s="470"/>
      <c r="O99" s="470"/>
      <c r="P99" s="470"/>
      <c r="Q99" s="470"/>
      <c r="R99" s="470"/>
      <c r="S99" s="471"/>
    </row>
    <row r="100" spans="1:19" ht="77.099999999999994" customHeight="1" x14ac:dyDescent="0.25">
      <c r="A100" s="414"/>
      <c r="B100" s="472" t="s">
        <v>903</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14"/>
      <c r="B101" s="470" t="s">
        <v>148</v>
      </c>
      <c r="C101" s="470"/>
      <c r="D101" s="470"/>
      <c r="E101" s="470"/>
      <c r="F101" s="470"/>
      <c r="G101" s="470"/>
      <c r="H101" s="470"/>
      <c r="I101" s="470"/>
      <c r="J101" s="470"/>
      <c r="K101" s="470"/>
      <c r="L101" s="470"/>
      <c r="M101" s="470"/>
      <c r="N101" s="470"/>
      <c r="O101" s="470"/>
      <c r="P101" s="470"/>
      <c r="Q101" s="470"/>
      <c r="R101" s="470"/>
      <c r="S101" s="471"/>
    </row>
    <row r="102" spans="1:19" ht="85.35" customHeight="1" x14ac:dyDescent="0.25">
      <c r="A102" s="414"/>
      <c r="B102" s="472" t="s">
        <v>904</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BiQUBPqCKSudokwmLwAh4ckN9ipmtsbtczQzgKxusnGNEecCcNWBUQouieuYjSf66Kv7D29MnfCpyz9JpgL8CA==" saltValue="0W7BjxwaBe8xkzIUiJ105g=="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460290AD-E239-42FB-A3B5-0D1E8E1A2D6E}">
      <formula1>KEW_E1</formula1>
    </dataValidation>
    <dataValidation type="list" allowBlank="1" showInputMessage="1" showErrorMessage="1" sqref="N34:S53" xr:uid="{302B11A6-EC33-4903-AAC3-490EF100EDCF}">
      <formula1>KEU_E1</formula1>
    </dataValidation>
    <dataValidation type="list" allowBlank="1" showInputMessage="1" showErrorMessage="1" sqref="N54:S68" xr:uid="{00000000-0002-0000-0600-000006000000}">
      <formula1>KEK_E1</formula1>
    </dataValidation>
  </dataValidations>
  <hyperlinks>
    <hyperlink ref="O13" r:id="rId1" xr:uid="{AC1D5C7C-FE0B-4BB9-9908-DE420BE406A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230" t="str">
        <f>E1_RiF!B2</f>
        <v>2020/2021</v>
      </c>
      <c r="B1" s="231"/>
      <c r="C1" s="40"/>
      <c r="D1" s="1"/>
    </row>
    <row r="2" spans="1:19" ht="10.15" customHeight="1" thickBot="1" x14ac:dyDescent="0.3"/>
    <row r="3" spans="1:19" ht="39" customHeight="1" thickBot="1" x14ac:dyDescent="0.3">
      <c r="A3" s="232" t="s">
        <v>92</v>
      </c>
      <c r="B3" s="233"/>
      <c r="C3" s="235" t="str">
        <f>E1_RiF!B16</f>
        <v>Moduł E1/2</v>
      </c>
      <c r="D3" s="236"/>
      <c r="E3" s="236"/>
      <c r="F3" s="237"/>
      <c r="G3" s="3"/>
      <c r="H3" s="3"/>
      <c r="I3" s="3"/>
      <c r="J3" s="3"/>
      <c r="K3" s="3"/>
      <c r="L3" s="4"/>
      <c r="M3" s="4"/>
      <c r="N3" s="4"/>
      <c r="O3" s="4"/>
      <c r="P3" s="4"/>
      <c r="Q3" s="4"/>
    </row>
    <row r="4" spans="1:19" s="5" customFormat="1" ht="39.75" customHeight="1" thickBot="1" x14ac:dyDescent="0.3">
      <c r="A4" s="234" t="s">
        <v>93</v>
      </c>
      <c r="B4" s="234"/>
      <c r="C4" s="224" t="str">
        <f>E1_RiF!C16</f>
        <v xml:space="preserve">Kluczowe kompetencje dla biznesu </v>
      </c>
      <c r="D4" s="225"/>
      <c r="E4" s="225"/>
      <c r="F4" s="225"/>
      <c r="G4" s="225"/>
      <c r="H4" s="225"/>
      <c r="I4" s="225"/>
      <c r="J4" s="226"/>
      <c r="K4" s="229" t="s">
        <v>94</v>
      </c>
      <c r="L4" s="229"/>
      <c r="M4" s="56">
        <f>E1_RiF!D16</f>
        <v>13</v>
      </c>
      <c r="N4" s="227" t="s">
        <v>95</v>
      </c>
      <c r="O4" s="228"/>
      <c r="P4" s="221" t="str">
        <f>E1_RiF!F16</f>
        <v>dr M. Stankiewicz</v>
      </c>
      <c r="Q4" s="222"/>
      <c r="R4" s="223"/>
    </row>
    <row r="5" spans="1:19" s="6" customFormat="1" ht="10.15" customHeight="1" thickBot="1" x14ac:dyDescent="0.3">
      <c r="A5" s="244"/>
      <c r="B5" s="244"/>
      <c r="C5" s="244"/>
      <c r="D5" s="244"/>
      <c r="E5" s="244"/>
      <c r="F5" s="244"/>
      <c r="G5" s="244"/>
      <c r="H5" s="244"/>
      <c r="I5" s="244"/>
      <c r="J5" s="244"/>
      <c r="K5" s="244"/>
      <c r="L5" s="244"/>
      <c r="M5" s="244"/>
      <c r="N5" s="244"/>
      <c r="O5" s="244"/>
      <c r="P5" s="244"/>
      <c r="Q5" s="244"/>
      <c r="R5" s="244"/>
    </row>
    <row r="6" spans="1:19" s="5" customFormat="1" ht="43.35" customHeight="1" thickBot="1" x14ac:dyDescent="0.3">
      <c r="A6" s="234" t="s">
        <v>96</v>
      </c>
      <c r="B6" s="234"/>
      <c r="C6" s="235" t="str">
        <f>E1_RiF!B3</f>
        <v>EKONOMIA</v>
      </c>
      <c r="D6" s="237"/>
      <c r="E6" s="7" t="str">
        <f>E1_RiF!B4</f>
        <v>I stopnia</v>
      </c>
      <c r="F6" s="54" t="s">
        <v>97</v>
      </c>
      <c r="G6" s="8" t="s">
        <v>98</v>
      </c>
      <c r="H6" s="54" t="s">
        <v>99</v>
      </c>
      <c r="I6" s="8">
        <v>2</v>
      </c>
      <c r="J6" s="9" t="s">
        <v>291</v>
      </c>
      <c r="K6" s="245" t="s">
        <v>100</v>
      </c>
      <c r="L6" s="245"/>
      <c r="M6" s="246" t="s">
        <v>101</v>
      </c>
      <c r="N6" s="246"/>
      <c r="O6" s="147" t="s">
        <v>877</v>
      </c>
      <c r="P6" s="247" t="s">
        <v>103</v>
      </c>
      <c r="Q6" s="248"/>
      <c r="R6" s="56">
        <f>E1_RiF!G16</f>
        <v>90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49"/>
      <c r="B8" s="250"/>
      <c r="C8" s="250"/>
      <c r="D8" s="250"/>
      <c r="E8" s="250"/>
      <c r="F8" s="250"/>
      <c r="G8" s="250"/>
      <c r="H8" s="250"/>
      <c r="I8" s="250"/>
      <c r="J8" s="250"/>
      <c r="K8" s="250"/>
      <c r="L8" s="250"/>
      <c r="M8" s="250"/>
      <c r="N8" s="250"/>
      <c r="O8" s="250"/>
      <c r="P8" s="250"/>
      <c r="Q8" s="250"/>
      <c r="R8" s="251"/>
      <c r="S8" s="5"/>
    </row>
    <row r="9" spans="1:19" ht="30" customHeight="1" x14ac:dyDescent="0.25">
      <c r="A9" s="252" t="s">
        <v>104</v>
      </c>
      <c r="B9" s="253"/>
      <c r="C9" s="253"/>
      <c r="D9" s="253"/>
      <c r="E9" s="253"/>
      <c r="F9" s="253"/>
      <c r="G9" s="253"/>
      <c r="H9" s="253"/>
      <c r="I9" s="253"/>
      <c r="J9" s="253"/>
      <c r="K9" s="253"/>
      <c r="L9" s="253"/>
      <c r="M9" s="253"/>
      <c r="N9" s="253"/>
      <c r="O9" s="253"/>
      <c r="P9" s="253"/>
      <c r="Q9" s="253"/>
      <c r="R9" s="254"/>
    </row>
    <row r="10" spans="1:19" ht="15" customHeight="1" x14ac:dyDescent="0.25">
      <c r="A10" s="255" t="s">
        <v>451</v>
      </c>
      <c r="B10" s="256"/>
      <c r="C10" s="256"/>
      <c r="D10" s="256"/>
      <c r="E10" s="256"/>
      <c r="F10" s="256"/>
      <c r="G10" s="256"/>
      <c r="H10" s="256"/>
      <c r="I10" s="256"/>
      <c r="J10" s="256"/>
      <c r="K10" s="256"/>
      <c r="L10" s="256"/>
      <c r="M10" s="256"/>
      <c r="N10" s="256"/>
      <c r="O10" s="256"/>
      <c r="P10" s="256"/>
      <c r="Q10" s="256"/>
      <c r="R10" s="257"/>
    </row>
    <row r="11" spans="1:19" ht="111.75" customHeight="1" thickBot="1" x14ac:dyDescent="0.3">
      <c r="A11" s="258" t="s">
        <v>876</v>
      </c>
      <c r="B11" s="259"/>
      <c r="C11" s="259"/>
      <c r="D11" s="259"/>
      <c r="E11" s="259"/>
      <c r="F11" s="259"/>
      <c r="G11" s="259"/>
      <c r="H11" s="259"/>
      <c r="I11" s="259"/>
      <c r="J11" s="259"/>
      <c r="K11" s="259"/>
      <c r="L11" s="259"/>
      <c r="M11" s="259"/>
      <c r="N11" s="259"/>
      <c r="O11" s="259"/>
      <c r="P11" s="259"/>
      <c r="Q11" s="259"/>
      <c r="R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52" t="s">
        <v>106</v>
      </c>
      <c r="B14" s="253"/>
      <c r="C14" s="253"/>
      <c r="D14" s="253"/>
      <c r="E14" s="253"/>
      <c r="F14" s="253"/>
      <c r="G14" s="253"/>
      <c r="H14" s="253"/>
      <c r="I14" s="253"/>
      <c r="J14" s="253"/>
      <c r="K14" s="253"/>
      <c r="L14" s="253"/>
      <c r="M14" s="253"/>
      <c r="N14" s="253"/>
      <c r="O14" s="253"/>
      <c r="P14" s="253"/>
      <c r="Q14" s="253"/>
      <c r="R14" s="254"/>
    </row>
    <row r="15" spans="1:19" s="12" customFormat="1" ht="15" customHeight="1" x14ac:dyDescent="0.25">
      <c r="A15" s="268" t="s">
        <v>199</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65" t="s">
        <v>427</v>
      </c>
      <c r="B16" s="266"/>
      <c r="C16" s="266"/>
      <c r="D16" s="266"/>
      <c r="E16" s="266"/>
      <c r="F16" s="266"/>
      <c r="G16" s="266"/>
      <c r="H16" s="266"/>
      <c r="I16" s="266"/>
      <c r="J16" s="266"/>
      <c r="K16" s="266"/>
      <c r="L16" s="266"/>
      <c r="M16" s="266"/>
      <c r="N16" s="266"/>
      <c r="O16" s="266"/>
      <c r="P16" s="266"/>
      <c r="Q16" s="266"/>
      <c r="R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1"/>
      <c r="S18" s="5"/>
    </row>
    <row r="19" spans="1:19" ht="30" customHeight="1" x14ac:dyDescent="0.25">
      <c r="A19" s="252" t="s">
        <v>107</v>
      </c>
      <c r="B19" s="253"/>
      <c r="C19" s="253"/>
      <c r="D19" s="253"/>
      <c r="E19" s="253"/>
      <c r="F19" s="253"/>
      <c r="G19" s="253"/>
      <c r="H19" s="253"/>
      <c r="I19" s="253"/>
      <c r="J19" s="253"/>
      <c r="K19" s="253"/>
      <c r="L19" s="253"/>
      <c r="M19" s="253"/>
      <c r="N19" s="253"/>
      <c r="O19" s="253"/>
      <c r="P19" s="253"/>
      <c r="Q19" s="253"/>
      <c r="R19" s="254"/>
    </row>
    <row r="20" spans="1:19" ht="15" customHeight="1" x14ac:dyDescent="0.25">
      <c r="A20" s="268" t="s">
        <v>452</v>
      </c>
      <c r="B20" s="269"/>
      <c r="C20" s="269"/>
      <c r="D20" s="269"/>
      <c r="E20" s="269"/>
      <c r="F20" s="269"/>
      <c r="G20" s="269"/>
      <c r="H20" s="269"/>
      <c r="I20" s="269"/>
      <c r="J20" s="269"/>
      <c r="K20" s="269"/>
      <c r="L20" s="269"/>
      <c r="M20" s="269"/>
      <c r="N20" s="269"/>
      <c r="O20" s="269"/>
      <c r="P20" s="269"/>
      <c r="Q20" s="269"/>
      <c r="R20" s="270"/>
    </row>
    <row r="21" spans="1:19" ht="40.15" customHeight="1" x14ac:dyDescent="0.25">
      <c r="A21" s="474" t="s">
        <v>462</v>
      </c>
      <c r="B21" s="272"/>
      <c r="C21" s="272"/>
      <c r="D21" s="272"/>
      <c r="E21" s="273"/>
      <c r="F21" s="475" t="s">
        <v>463</v>
      </c>
      <c r="G21" s="275"/>
      <c r="H21" s="275"/>
      <c r="I21" s="275"/>
      <c r="J21" s="275"/>
      <c r="K21" s="277"/>
      <c r="L21" s="475" t="s">
        <v>464</v>
      </c>
      <c r="M21" s="275"/>
      <c r="N21" s="275"/>
      <c r="O21" s="275"/>
      <c r="P21" s="275"/>
      <c r="Q21" s="275"/>
      <c r="R21" s="276"/>
    </row>
    <row r="22" spans="1:19" ht="127.5" customHeight="1" thickBot="1" x14ac:dyDescent="0.3">
      <c r="A22" s="261" t="s">
        <v>471</v>
      </c>
      <c r="B22" s="262"/>
      <c r="C22" s="262"/>
      <c r="D22" s="262"/>
      <c r="E22" s="262"/>
      <c r="F22" s="262" t="s">
        <v>472</v>
      </c>
      <c r="G22" s="262"/>
      <c r="H22" s="262"/>
      <c r="I22" s="262"/>
      <c r="J22" s="262"/>
      <c r="K22" s="262"/>
      <c r="L22" s="262" t="s">
        <v>473</v>
      </c>
      <c r="M22" s="262"/>
      <c r="N22" s="262"/>
      <c r="O22" s="262"/>
      <c r="P22" s="262"/>
      <c r="Q22" s="262"/>
      <c r="R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78" t="s">
        <v>109</v>
      </c>
      <c r="B25" s="279"/>
      <c r="C25" s="279"/>
      <c r="D25" s="279"/>
      <c r="E25" s="279"/>
      <c r="F25" s="279"/>
      <c r="G25" s="279"/>
      <c r="H25" s="279"/>
      <c r="I25" s="279"/>
      <c r="J25" s="279"/>
      <c r="K25" s="279"/>
      <c r="L25" s="279"/>
      <c r="M25" s="279"/>
      <c r="N25" s="279"/>
      <c r="O25" s="279"/>
      <c r="P25" s="279"/>
      <c r="Q25" s="279"/>
      <c r="R25" s="280"/>
    </row>
    <row r="26" spans="1:19" ht="25.15" customHeight="1" x14ac:dyDescent="0.25">
      <c r="A26" s="32" t="s">
        <v>110</v>
      </c>
      <c r="B26" s="281" t="str">
        <f>E1_RiF!B16</f>
        <v>Moduł E1/2</v>
      </c>
      <c r="C26" s="282"/>
      <c r="D26" s="38" t="str">
        <f>E1_RiF!B17</f>
        <v>Kurs 2.1.</v>
      </c>
      <c r="E26" s="116" t="str">
        <f>E1_RiF!B16</f>
        <v>Moduł E1/2</v>
      </c>
      <c r="F26" s="289" t="str">
        <f>E1_RiF!B18</f>
        <v>Kurs 2.2.</v>
      </c>
      <c r="G26" s="290"/>
      <c r="H26" s="297" t="str">
        <f>E1_RiF!B16</f>
        <v>Moduł E1/2</v>
      </c>
      <c r="I26" s="298"/>
      <c r="J26" s="39" t="str">
        <f>E1_RiF!B19</f>
        <v>Kurs 2.3.</v>
      </c>
      <c r="K26" s="305" t="str">
        <f>E1_RiF!B16</f>
        <v>Moduł E1/2</v>
      </c>
      <c r="L26" s="306"/>
      <c r="M26" s="305" t="str">
        <f>E1_RiF!B20</f>
        <v>Kurs 2.4.</v>
      </c>
      <c r="N26" s="306"/>
      <c r="O26" s="307"/>
      <c r="P26" s="308"/>
      <c r="Q26" s="307"/>
      <c r="R26" s="309"/>
    </row>
    <row r="27" spans="1:19" s="14" customFormat="1" ht="59.25" customHeight="1" x14ac:dyDescent="0.25">
      <c r="A27" s="140" t="s">
        <v>111</v>
      </c>
      <c r="B27" s="476" t="str">
        <f>E1_RiF!C17</f>
        <v xml:space="preserve">Technologie informatyczne i komunikacyjne </v>
      </c>
      <c r="C27" s="477"/>
      <c r="D27" s="478"/>
      <c r="E27" s="479" t="str">
        <f>E1_RiF!C18</f>
        <v xml:space="preserve">Arkusze kalkulacyjne i bazy danych w praktyce </v>
      </c>
      <c r="F27" s="480"/>
      <c r="G27" s="481"/>
      <c r="H27" s="482" t="str">
        <f>E1_RiF!C19</f>
        <v xml:space="preserve">Język obcy profesjonalny </v>
      </c>
      <c r="I27" s="483"/>
      <c r="J27" s="484"/>
      <c r="K27" s="485" t="str">
        <f>E1_RiF!C20</f>
        <v xml:space="preserve">Socjologia </v>
      </c>
      <c r="L27" s="486"/>
      <c r="M27" s="486"/>
      <c r="N27" s="487"/>
      <c r="O27" s="488"/>
      <c r="P27" s="489"/>
      <c r="Q27" s="489"/>
      <c r="R27" s="490"/>
    </row>
    <row r="28" spans="1:19" s="14" customFormat="1" ht="30" customHeight="1" thickBot="1" x14ac:dyDescent="0.3">
      <c r="A28" s="44" t="s">
        <v>112</v>
      </c>
      <c r="B28" s="283">
        <f>E1_RiF!D17</f>
        <v>3</v>
      </c>
      <c r="C28" s="284"/>
      <c r="D28" s="285"/>
      <c r="E28" s="294">
        <f>E1_RiF!D18</f>
        <v>4</v>
      </c>
      <c r="F28" s="295"/>
      <c r="G28" s="296"/>
      <c r="H28" s="302">
        <f>E1_RiF!D19</f>
        <v>4</v>
      </c>
      <c r="I28" s="303"/>
      <c r="J28" s="304"/>
      <c r="K28" s="238">
        <f>E1_RiF!D20</f>
        <v>2</v>
      </c>
      <c r="L28" s="239"/>
      <c r="M28" s="239"/>
      <c r="N28" s="240"/>
      <c r="O28" s="241"/>
      <c r="P28" s="242"/>
      <c r="Q28" s="242"/>
      <c r="R28" s="243"/>
    </row>
    <row r="29" spans="1:19" s="14" customFormat="1" ht="34.5" hidden="1" customHeight="1" thickBot="1" x14ac:dyDescent="0.3">
      <c r="A29" s="172"/>
      <c r="B29" s="173"/>
      <c r="C29" s="174" t="s">
        <v>459</v>
      </c>
      <c r="D29" s="175"/>
      <c r="E29" s="176"/>
      <c r="F29" s="177" t="s">
        <v>459</v>
      </c>
      <c r="G29" s="178"/>
      <c r="H29" s="179"/>
      <c r="I29" s="180" t="s">
        <v>459</v>
      </c>
      <c r="J29" s="181"/>
      <c r="K29" s="182"/>
      <c r="L29" s="183" t="s">
        <v>459</v>
      </c>
      <c r="M29" s="184"/>
      <c r="N29" s="185"/>
      <c r="O29" s="186"/>
      <c r="P29" s="187"/>
      <c r="Q29" s="188"/>
      <c r="R29" s="189"/>
    </row>
    <row r="30" spans="1:19" s="14" customFormat="1" x14ac:dyDescent="0.25">
      <c r="A30" s="117"/>
      <c r="B30" s="117"/>
      <c r="C30" s="117"/>
      <c r="D30" s="117"/>
      <c r="E30" s="117"/>
      <c r="F30" s="117"/>
      <c r="G30" s="117"/>
      <c r="H30" s="117"/>
      <c r="I30" s="117"/>
      <c r="J30" s="117"/>
      <c r="K30" s="117"/>
      <c r="L30" s="117"/>
      <c r="M30" s="117"/>
      <c r="N30" s="117"/>
      <c r="O30" s="117"/>
      <c r="P30" s="117"/>
      <c r="Q30" s="117"/>
      <c r="R30" s="117"/>
    </row>
    <row r="31" spans="1:19" s="14" customFormat="1" x14ac:dyDescent="0.25">
      <c r="A31" s="117"/>
      <c r="B31" s="117"/>
      <c r="C31" s="117"/>
      <c r="D31" s="117"/>
      <c r="E31" s="117"/>
      <c r="F31" s="117"/>
      <c r="G31" s="117"/>
      <c r="H31" s="117"/>
      <c r="I31" s="117"/>
      <c r="J31" s="117"/>
      <c r="K31" s="117"/>
      <c r="L31" s="117"/>
      <c r="M31" s="117"/>
      <c r="N31" s="117"/>
      <c r="O31" s="117"/>
      <c r="P31" s="117"/>
      <c r="Q31" s="117"/>
      <c r="R31" s="117"/>
    </row>
    <row r="32" spans="1:19" s="14" customFormat="1" x14ac:dyDescent="0.25">
      <c r="A32" s="117"/>
      <c r="B32" s="117"/>
      <c r="C32" s="117"/>
      <c r="D32" s="117"/>
      <c r="E32" s="117"/>
      <c r="F32" s="117"/>
      <c r="G32" s="117"/>
      <c r="H32" s="117"/>
      <c r="I32" s="117"/>
      <c r="J32" s="117"/>
      <c r="K32" s="117"/>
      <c r="L32" s="117"/>
      <c r="M32" s="117"/>
      <c r="N32" s="117"/>
      <c r="O32" s="117"/>
      <c r="P32" s="117"/>
      <c r="Q32" s="117"/>
      <c r="R32" s="117"/>
    </row>
    <row r="33" spans="1:18" s="14" customFormat="1" x14ac:dyDescent="0.25">
      <c r="A33" s="117"/>
      <c r="B33" s="117"/>
      <c r="C33" s="117"/>
      <c r="D33" s="117"/>
      <c r="E33" s="117"/>
      <c r="F33" s="117"/>
      <c r="G33" s="117"/>
      <c r="H33" s="117"/>
      <c r="I33" s="117"/>
      <c r="J33" s="117"/>
      <c r="K33" s="117"/>
      <c r="L33" s="117"/>
      <c r="M33" s="117"/>
      <c r="N33" s="117"/>
      <c r="O33" s="117"/>
      <c r="P33" s="117"/>
      <c r="Q33" s="117"/>
      <c r="R33" s="117"/>
    </row>
    <row r="34" spans="1:18" s="14" customFormat="1" x14ac:dyDescent="0.25">
      <c r="A34" s="117"/>
      <c r="B34" s="117"/>
      <c r="C34" s="117"/>
      <c r="D34" s="117"/>
      <c r="E34" s="117"/>
      <c r="F34" s="117"/>
      <c r="G34" s="117"/>
      <c r="H34" s="117"/>
      <c r="I34" s="117"/>
      <c r="J34" s="117"/>
      <c r="K34" s="117"/>
      <c r="L34" s="117"/>
      <c r="M34" s="117"/>
      <c r="N34" s="117"/>
      <c r="O34" s="117"/>
      <c r="P34" s="117"/>
      <c r="Q34" s="117"/>
      <c r="R34" s="117"/>
    </row>
    <row r="35" spans="1:18" s="14" customFormat="1" x14ac:dyDescent="0.25">
      <c r="A35" s="117"/>
      <c r="B35" s="117"/>
      <c r="C35" s="117"/>
      <c r="D35" s="117"/>
      <c r="E35" s="117"/>
      <c r="F35" s="117"/>
      <c r="G35" s="117"/>
      <c r="H35" s="117"/>
      <c r="I35" s="117"/>
      <c r="J35" s="117"/>
      <c r="K35" s="117"/>
      <c r="L35" s="117"/>
      <c r="M35" s="117"/>
      <c r="N35" s="117"/>
      <c r="O35" s="117"/>
      <c r="P35" s="117"/>
      <c r="Q35" s="117"/>
      <c r="R35" s="117"/>
    </row>
    <row r="36" spans="1:18" s="14" customFormat="1" x14ac:dyDescent="0.25">
      <c r="A36" s="117"/>
      <c r="B36" s="117"/>
      <c r="C36" s="117"/>
      <c r="D36" s="117"/>
      <c r="E36" s="117"/>
      <c r="F36" s="117"/>
      <c r="G36" s="117"/>
      <c r="H36" s="117"/>
      <c r="I36" s="117"/>
      <c r="J36" s="117"/>
      <c r="K36" s="117"/>
      <c r="L36" s="117"/>
      <c r="M36" s="117"/>
      <c r="N36" s="117"/>
      <c r="O36" s="117"/>
      <c r="P36" s="117"/>
      <c r="Q36" s="117"/>
      <c r="R36" s="117"/>
    </row>
    <row r="37" spans="1:18" s="14" customFormat="1" x14ac:dyDescent="0.25">
      <c r="A37" s="117"/>
      <c r="B37" s="117"/>
      <c r="C37" s="117"/>
      <c r="D37" s="117"/>
      <c r="E37" s="117"/>
      <c r="F37" s="117"/>
      <c r="G37" s="117"/>
      <c r="H37" s="117"/>
      <c r="I37" s="117"/>
      <c r="J37" s="117"/>
      <c r="K37" s="117"/>
      <c r="L37" s="117"/>
      <c r="M37" s="117"/>
      <c r="N37" s="117"/>
      <c r="O37" s="117"/>
      <c r="P37" s="117"/>
      <c r="Q37" s="117"/>
      <c r="R37" s="117"/>
    </row>
    <row r="38" spans="1:18" s="14" customFormat="1" x14ac:dyDescent="0.25">
      <c r="A38" s="117"/>
      <c r="B38" s="117"/>
      <c r="C38" s="117"/>
      <c r="D38" s="117"/>
      <c r="E38" s="117"/>
      <c r="F38" s="117"/>
      <c r="G38" s="117"/>
      <c r="H38" s="117"/>
      <c r="I38" s="117"/>
      <c r="J38" s="117"/>
      <c r="K38" s="117"/>
      <c r="L38" s="117"/>
      <c r="M38" s="117"/>
      <c r="N38" s="117"/>
      <c r="O38" s="117"/>
      <c r="P38" s="117"/>
      <c r="Q38" s="117"/>
      <c r="R38" s="117"/>
    </row>
    <row r="39" spans="1:18" s="14" customFormat="1" x14ac:dyDescent="0.25">
      <c r="A39" s="117"/>
      <c r="B39" s="117"/>
      <c r="C39" s="117"/>
      <c r="D39" s="117"/>
      <c r="E39" s="117"/>
      <c r="F39" s="117"/>
      <c r="G39" s="117"/>
      <c r="H39" s="117"/>
      <c r="I39" s="117"/>
      <c r="J39" s="117"/>
      <c r="K39" s="117"/>
      <c r="L39" s="117"/>
      <c r="M39" s="117"/>
      <c r="N39" s="117"/>
      <c r="O39" s="117"/>
      <c r="P39" s="117"/>
      <c r="Q39" s="117"/>
      <c r="R39" s="117"/>
    </row>
    <row r="40" spans="1:18" s="14" customFormat="1" x14ac:dyDescent="0.25">
      <c r="A40" s="117"/>
      <c r="B40" s="117"/>
      <c r="C40" s="117"/>
      <c r="D40" s="117"/>
      <c r="E40" s="117"/>
      <c r="F40" s="117"/>
      <c r="G40" s="117"/>
      <c r="H40" s="117"/>
      <c r="I40" s="117"/>
      <c r="J40" s="117"/>
      <c r="K40" s="117"/>
      <c r="L40" s="117"/>
      <c r="M40" s="117"/>
      <c r="N40" s="117"/>
      <c r="O40" s="117"/>
      <c r="P40" s="117"/>
      <c r="Q40" s="117"/>
      <c r="R40" s="117"/>
    </row>
    <row r="41" spans="1:18" s="14" customFormat="1" x14ac:dyDescent="0.25">
      <c r="A41" s="117"/>
      <c r="B41" s="117"/>
      <c r="C41" s="117"/>
      <c r="D41" s="117"/>
      <c r="E41" s="117"/>
      <c r="F41" s="117"/>
      <c r="G41" s="117"/>
      <c r="H41" s="117"/>
      <c r="I41" s="117"/>
      <c r="J41" s="117"/>
      <c r="K41" s="117"/>
      <c r="L41" s="117"/>
      <c r="M41" s="117"/>
      <c r="N41" s="117"/>
      <c r="O41" s="117"/>
      <c r="P41" s="117"/>
      <c r="Q41" s="117"/>
      <c r="R41" s="117"/>
    </row>
    <row r="42" spans="1:18" s="14" customFormat="1" x14ac:dyDescent="0.25">
      <c r="A42" s="117"/>
      <c r="B42" s="117"/>
      <c r="C42" s="117"/>
      <c r="D42" s="117"/>
      <c r="E42" s="117"/>
      <c r="F42" s="117"/>
      <c r="G42" s="117"/>
      <c r="H42" s="117"/>
      <c r="I42" s="117"/>
      <c r="J42" s="117"/>
      <c r="K42" s="117"/>
      <c r="L42" s="117"/>
      <c r="M42" s="117"/>
      <c r="N42" s="117"/>
      <c r="O42" s="117"/>
      <c r="P42" s="117"/>
      <c r="Q42" s="117"/>
      <c r="R42" s="117"/>
    </row>
    <row r="43" spans="1:18" s="14" customFormat="1" x14ac:dyDescent="0.25">
      <c r="A43" s="117"/>
      <c r="B43" s="117"/>
      <c r="C43" s="117"/>
      <c r="D43" s="117"/>
      <c r="E43" s="117"/>
      <c r="F43" s="117"/>
      <c r="G43" s="117"/>
      <c r="H43" s="117"/>
      <c r="I43" s="117"/>
      <c r="J43" s="117"/>
      <c r="K43" s="117"/>
      <c r="L43" s="117"/>
      <c r="M43" s="117"/>
      <c r="N43" s="117"/>
      <c r="O43" s="117"/>
      <c r="P43" s="117"/>
      <c r="Q43" s="117"/>
      <c r="R43" s="117"/>
    </row>
    <row r="44" spans="1:18" s="14" customFormat="1" x14ac:dyDescent="0.25">
      <c r="A44" s="117"/>
      <c r="B44" s="117"/>
      <c r="C44" s="117"/>
      <c r="D44" s="117"/>
      <c r="E44" s="117"/>
      <c r="F44" s="117"/>
      <c r="G44" s="117"/>
      <c r="H44" s="117"/>
      <c r="I44" s="117"/>
      <c r="J44" s="117"/>
      <c r="K44" s="117"/>
      <c r="L44" s="117"/>
      <c r="M44" s="117"/>
      <c r="N44" s="117"/>
      <c r="O44" s="117"/>
      <c r="P44" s="117"/>
      <c r="Q44" s="117"/>
      <c r="R44" s="117"/>
    </row>
    <row r="45" spans="1:18" s="14" customFormat="1" x14ac:dyDescent="0.25">
      <c r="A45" s="117"/>
      <c r="B45" s="117"/>
      <c r="C45" s="117"/>
      <c r="D45" s="117"/>
      <c r="E45" s="117"/>
      <c r="F45" s="117"/>
      <c r="G45" s="117"/>
      <c r="H45" s="117"/>
      <c r="I45" s="117"/>
      <c r="J45" s="117"/>
      <c r="K45" s="117"/>
      <c r="L45" s="117"/>
      <c r="M45" s="117"/>
      <c r="N45" s="117"/>
      <c r="O45" s="117"/>
      <c r="P45" s="117"/>
      <c r="Q45" s="117"/>
      <c r="R45" s="117"/>
    </row>
    <row r="46" spans="1:18" s="14" customFormat="1" x14ac:dyDescent="0.25">
      <c r="A46" s="117"/>
      <c r="B46" s="117"/>
      <c r="C46" s="117"/>
      <c r="D46" s="117"/>
      <c r="E46" s="117"/>
      <c r="F46" s="117"/>
      <c r="G46" s="117"/>
      <c r="H46" s="117"/>
      <c r="I46" s="117"/>
      <c r="J46" s="117"/>
      <c r="K46" s="117"/>
      <c r="L46" s="117"/>
      <c r="M46" s="117"/>
      <c r="N46" s="117"/>
      <c r="O46" s="117"/>
      <c r="P46" s="117"/>
      <c r="Q46" s="117"/>
      <c r="R46" s="117"/>
    </row>
    <row r="47" spans="1:18" s="14" customFormat="1" x14ac:dyDescent="0.25">
      <c r="A47" s="117"/>
      <c r="B47" s="117"/>
      <c r="C47" s="117"/>
      <c r="D47" s="117"/>
      <c r="E47" s="117"/>
      <c r="F47" s="117"/>
      <c r="G47" s="117"/>
      <c r="H47" s="117"/>
      <c r="I47" s="117"/>
      <c r="J47" s="117"/>
      <c r="K47" s="117"/>
      <c r="L47" s="117"/>
      <c r="M47" s="117"/>
      <c r="N47" s="117"/>
      <c r="O47" s="117"/>
      <c r="P47" s="117"/>
      <c r="Q47" s="117"/>
      <c r="R47" s="117"/>
    </row>
    <row r="48" spans="1:18" s="14" customFormat="1" x14ac:dyDescent="0.25">
      <c r="A48" s="117"/>
      <c r="B48" s="117"/>
      <c r="C48" s="117"/>
      <c r="D48" s="117"/>
      <c r="E48" s="117"/>
      <c r="F48" s="117"/>
      <c r="G48" s="117"/>
      <c r="H48" s="117"/>
      <c r="I48" s="117"/>
      <c r="J48" s="117"/>
      <c r="K48" s="117"/>
      <c r="L48" s="117"/>
      <c r="M48" s="117"/>
      <c r="N48" s="117"/>
      <c r="O48" s="117"/>
      <c r="P48" s="117"/>
      <c r="Q48" s="117"/>
      <c r="R48" s="117"/>
    </row>
    <row r="49" spans="1:18" s="14" customFormat="1" x14ac:dyDescent="0.25">
      <c r="A49" s="117"/>
      <c r="B49" s="117"/>
      <c r="C49" s="117"/>
      <c r="D49" s="117"/>
      <c r="E49" s="117"/>
      <c r="F49" s="117"/>
      <c r="G49" s="117"/>
      <c r="H49" s="117"/>
      <c r="I49" s="117"/>
      <c r="J49" s="117"/>
      <c r="K49" s="117"/>
      <c r="L49" s="117"/>
      <c r="M49" s="117"/>
      <c r="N49" s="117"/>
      <c r="O49" s="117"/>
      <c r="P49" s="117"/>
      <c r="Q49" s="117"/>
      <c r="R49" s="117"/>
    </row>
    <row r="50" spans="1:18" s="14" customFormat="1" x14ac:dyDescent="0.25">
      <c r="A50" s="117"/>
      <c r="B50" s="117"/>
      <c r="C50" s="117"/>
      <c r="D50" s="117"/>
      <c r="E50" s="117"/>
      <c r="F50" s="117"/>
      <c r="G50" s="117"/>
      <c r="H50" s="117"/>
      <c r="I50" s="117"/>
      <c r="J50" s="117"/>
      <c r="K50" s="117"/>
      <c r="L50" s="117"/>
      <c r="M50" s="117"/>
      <c r="N50" s="117"/>
      <c r="O50" s="117"/>
      <c r="P50" s="117"/>
      <c r="Q50" s="117"/>
      <c r="R50" s="117"/>
    </row>
    <row r="51" spans="1:18" s="14" customFormat="1" x14ac:dyDescent="0.25">
      <c r="A51" s="117"/>
      <c r="B51" s="117"/>
      <c r="C51" s="117"/>
      <c r="D51" s="117"/>
      <c r="E51" s="117"/>
      <c r="F51" s="117"/>
      <c r="G51" s="117"/>
      <c r="H51" s="117"/>
      <c r="I51" s="117"/>
      <c r="J51" s="117"/>
      <c r="K51" s="117"/>
      <c r="L51" s="117"/>
      <c r="M51" s="117"/>
      <c r="N51" s="117"/>
      <c r="O51" s="117"/>
      <c r="P51" s="117"/>
      <c r="Q51" s="117"/>
      <c r="R51" s="117"/>
    </row>
    <row r="52" spans="1:18" s="14" customFormat="1" x14ac:dyDescent="0.25">
      <c r="A52" s="117"/>
      <c r="B52" s="117"/>
      <c r="C52" s="117"/>
      <c r="D52" s="117"/>
      <c r="E52" s="117"/>
      <c r="F52" s="117"/>
      <c r="G52" s="117"/>
      <c r="H52" s="117"/>
      <c r="I52" s="117"/>
      <c r="J52" s="117"/>
      <c r="K52" s="117"/>
      <c r="L52" s="117"/>
      <c r="M52" s="117"/>
      <c r="N52" s="117"/>
      <c r="O52" s="117"/>
      <c r="P52" s="117"/>
      <c r="Q52" s="117"/>
      <c r="R52" s="117"/>
    </row>
    <row r="53" spans="1:18" s="14" customFormat="1" x14ac:dyDescent="0.25">
      <c r="A53" s="117"/>
      <c r="B53" s="117"/>
      <c r="C53" s="117"/>
      <c r="D53" s="117"/>
      <c r="E53" s="117"/>
      <c r="F53" s="117"/>
      <c r="G53" s="117"/>
      <c r="H53" s="117"/>
      <c r="I53" s="117"/>
      <c r="J53" s="117"/>
      <c r="K53" s="117"/>
      <c r="L53" s="117"/>
      <c r="M53" s="117"/>
      <c r="N53" s="117"/>
      <c r="O53" s="117"/>
      <c r="P53" s="117"/>
      <c r="Q53" s="117"/>
      <c r="R53" s="117"/>
    </row>
    <row r="54" spans="1:18" s="14" customFormat="1" x14ac:dyDescent="0.25">
      <c r="A54" s="117"/>
      <c r="B54" s="117"/>
      <c r="C54" s="117"/>
      <c r="D54" s="117"/>
      <c r="E54" s="117"/>
      <c r="F54" s="117"/>
      <c r="G54" s="117"/>
      <c r="H54" s="117"/>
      <c r="I54" s="117"/>
      <c r="J54" s="117"/>
      <c r="K54" s="117"/>
      <c r="L54" s="117"/>
      <c r="M54" s="117"/>
      <c r="N54" s="117"/>
      <c r="O54" s="117"/>
      <c r="P54" s="117"/>
      <c r="Q54" s="117"/>
      <c r="R54" s="117"/>
    </row>
    <row r="55" spans="1:18" s="14" customFormat="1" x14ac:dyDescent="0.25">
      <c r="A55" s="117"/>
      <c r="B55" s="117"/>
      <c r="C55" s="117"/>
      <c r="D55" s="117"/>
      <c r="E55" s="117"/>
      <c r="F55" s="117"/>
      <c r="G55" s="117"/>
      <c r="H55" s="117"/>
      <c r="I55" s="117"/>
      <c r="J55" s="117"/>
      <c r="K55" s="117"/>
      <c r="L55" s="117"/>
      <c r="M55" s="117"/>
      <c r="N55" s="117"/>
      <c r="O55" s="117"/>
      <c r="P55" s="117"/>
      <c r="Q55" s="117"/>
      <c r="R55" s="117"/>
    </row>
    <row r="56" spans="1:18" s="14" customFormat="1" x14ac:dyDescent="0.25">
      <c r="A56" s="117"/>
      <c r="B56" s="117"/>
      <c r="C56" s="117"/>
      <c r="D56" s="117"/>
      <c r="E56" s="117"/>
      <c r="F56" s="117"/>
      <c r="G56" s="117"/>
      <c r="H56" s="117"/>
      <c r="I56" s="117"/>
      <c r="J56" s="117"/>
      <c r="K56" s="117"/>
      <c r="L56" s="117"/>
      <c r="M56" s="117"/>
      <c r="N56" s="117"/>
      <c r="O56" s="117"/>
      <c r="P56" s="117"/>
      <c r="Q56" s="117"/>
      <c r="R56" s="117"/>
    </row>
    <row r="57" spans="1:18" s="14" customFormat="1" x14ac:dyDescent="0.25">
      <c r="A57" s="117"/>
      <c r="B57" s="117"/>
      <c r="C57" s="117"/>
      <c r="D57" s="117"/>
      <c r="E57" s="117"/>
      <c r="F57" s="117"/>
      <c r="G57" s="117"/>
      <c r="H57" s="117"/>
      <c r="I57" s="117"/>
      <c r="J57" s="117"/>
      <c r="K57" s="117"/>
      <c r="L57" s="117"/>
      <c r="M57" s="117"/>
      <c r="N57" s="117"/>
      <c r="O57" s="117"/>
      <c r="P57" s="117"/>
      <c r="Q57" s="117"/>
      <c r="R57" s="117"/>
    </row>
    <row r="58" spans="1:18" s="14" customFormat="1" x14ac:dyDescent="0.25">
      <c r="A58" s="117"/>
      <c r="B58" s="117"/>
      <c r="C58" s="117"/>
      <c r="D58" s="117"/>
      <c r="E58" s="117"/>
      <c r="F58" s="117"/>
      <c r="G58" s="117"/>
      <c r="H58" s="117"/>
      <c r="I58" s="117"/>
      <c r="J58" s="117"/>
      <c r="K58" s="117"/>
      <c r="L58" s="117"/>
      <c r="M58" s="117"/>
      <c r="N58" s="117"/>
      <c r="O58" s="117"/>
      <c r="P58" s="117"/>
      <c r="Q58" s="117"/>
      <c r="R58" s="117"/>
    </row>
    <row r="59" spans="1:18" s="14" customFormat="1" x14ac:dyDescent="0.25">
      <c r="A59" s="117"/>
      <c r="B59" s="117"/>
      <c r="C59" s="117"/>
      <c r="D59" s="117"/>
      <c r="E59" s="117"/>
      <c r="F59" s="117"/>
      <c r="G59" s="117"/>
      <c r="H59" s="117"/>
      <c r="I59" s="117"/>
      <c r="J59" s="117"/>
      <c r="K59" s="117"/>
      <c r="L59" s="117"/>
      <c r="M59" s="117"/>
      <c r="N59" s="117"/>
      <c r="O59" s="117"/>
      <c r="P59" s="117"/>
      <c r="Q59" s="117"/>
      <c r="R59" s="117"/>
    </row>
    <row r="60" spans="1:18" s="14" customFormat="1" x14ac:dyDescent="0.25">
      <c r="A60" s="117"/>
      <c r="B60" s="117"/>
      <c r="C60" s="117"/>
      <c r="D60" s="117"/>
      <c r="E60" s="117"/>
      <c r="F60" s="117"/>
      <c r="G60" s="117"/>
      <c r="H60" s="117"/>
      <c r="I60" s="117"/>
      <c r="J60" s="117"/>
      <c r="K60" s="117"/>
      <c r="L60" s="117"/>
      <c r="M60" s="117"/>
      <c r="N60" s="117"/>
      <c r="O60" s="117"/>
      <c r="P60" s="117"/>
      <c r="Q60" s="117"/>
      <c r="R60" s="117"/>
    </row>
    <row r="61" spans="1:18" s="14" customFormat="1" x14ac:dyDescent="0.25">
      <c r="A61" s="117"/>
      <c r="B61" s="117"/>
      <c r="C61" s="117"/>
      <c r="D61" s="117"/>
      <c r="E61" s="117"/>
      <c r="F61" s="117"/>
      <c r="G61" s="117"/>
      <c r="H61" s="117"/>
      <c r="I61" s="117"/>
      <c r="J61" s="117"/>
      <c r="K61" s="117"/>
      <c r="L61" s="117"/>
      <c r="M61" s="117"/>
      <c r="N61" s="117"/>
      <c r="O61" s="117"/>
      <c r="P61" s="117"/>
      <c r="Q61" s="117"/>
      <c r="R61" s="117"/>
    </row>
    <row r="62" spans="1:18" s="14" customFormat="1" x14ac:dyDescent="0.25">
      <c r="A62" s="117"/>
      <c r="B62" s="117"/>
      <c r="C62" s="117"/>
      <c r="D62" s="117"/>
      <c r="E62" s="117"/>
      <c r="F62" s="117"/>
      <c r="G62" s="117"/>
      <c r="H62" s="117"/>
      <c r="I62" s="117"/>
      <c r="J62" s="117"/>
      <c r="K62" s="117"/>
      <c r="L62" s="117"/>
      <c r="M62" s="117"/>
      <c r="N62" s="117"/>
      <c r="O62" s="117"/>
      <c r="P62" s="117"/>
      <c r="Q62" s="117"/>
      <c r="R62" s="117"/>
    </row>
    <row r="63" spans="1:18" s="14" customFormat="1" x14ac:dyDescent="0.25">
      <c r="A63" s="117"/>
      <c r="B63" s="117"/>
      <c r="C63" s="117"/>
      <c r="D63" s="117"/>
      <c r="E63" s="117"/>
      <c r="F63" s="117"/>
      <c r="G63" s="117"/>
      <c r="H63" s="117"/>
      <c r="I63" s="117"/>
      <c r="J63" s="117"/>
      <c r="K63" s="117"/>
      <c r="L63" s="117"/>
      <c r="M63" s="117"/>
      <c r="N63" s="117"/>
      <c r="O63" s="117"/>
      <c r="P63" s="117"/>
      <c r="Q63" s="117"/>
      <c r="R63" s="117"/>
    </row>
    <row r="64" spans="1:18" s="14" customFormat="1" x14ac:dyDescent="0.25">
      <c r="A64" s="117"/>
      <c r="B64" s="117"/>
      <c r="C64" s="117"/>
      <c r="D64" s="117"/>
      <c r="E64" s="117"/>
      <c r="F64" s="117"/>
      <c r="G64" s="117"/>
      <c r="H64" s="117"/>
      <c r="I64" s="117"/>
      <c r="J64" s="117"/>
      <c r="K64" s="117"/>
      <c r="L64" s="117"/>
      <c r="M64" s="117"/>
      <c r="N64" s="117"/>
      <c r="O64" s="117"/>
      <c r="P64" s="117"/>
      <c r="Q64" s="117"/>
      <c r="R64" s="117"/>
    </row>
    <row r="65" spans="1:18" s="14" customFormat="1" x14ac:dyDescent="0.25">
      <c r="A65" s="117"/>
      <c r="B65" s="117"/>
      <c r="C65" s="117"/>
      <c r="D65" s="117"/>
      <c r="E65" s="117"/>
      <c r="F65" s="117"/>
      <c r="G65" s="117"/>
      <c r="H65" s="117"/>
      <c r="I65" s="117"/>
      <c r="J65" s="117"/>
      <c r="K65" s="117"/>
      <c r="L65" s="117"/>
      <c r="M65" s="117"/>
      <c r="N65" s="117"/>
      <c r="O65" s="117"/>
      <c r="P65" s="117"/>
      <c r="Q65" s="117"/>
      <c r="R65" s="117"/>
    </row>
    <row r="66" spans="1:18" s="14" customFormat="1" x14ac:dyDescent="0.25">
      <c r="A66" s="117"/>
      <c r="B66" s="117"/>
      <c r="C66" s="117"/>
      <c r="D66" s="117"/>
      <c r="E66" s="117"/>
      <c r="F66" s="117"/>
      <c r="G66" s="117"/>
      <c r="H66" s="117"/>
      <c r="I66" s="117"/>
      <c r="J66" s="117"/>
      <c r="K66" s="117"/>
      <c r="L66" s="117"/>
      <c r="M66" s="117"/>
      <c r="N66" s="117"/>
      <c r="O66" s="117"/>
      <c r="P66" s="117"/>
      <c r="Q66" s="117"/>
      <c r="R66" s="117"/>
    </row>
    <row r="67" spans="1:18" s="14" customFormat="1" x14ac:dyDescent="0.25">
      <c r="A67" s="117"/>
      <c r="B67" s="117"/>
      <c r="C67" s="117"/>
      <c r="D67" s="117"/>
      <c r="E67" s="117"/>
      <c r="F67" s="117"/>
      <c r="G67" s="117"/>
      <c r="H67" s="117"/>
      <c r="I67" s="117"/>
      <c r="J67" s="117"/>
      <c r="K67" s="117"/>
      <c r="L67" s="117"/>
      <c r="M67" s="117"/>
      <c r="N67" s="117"/>
      <c r="O67" s="117"/>
      <c r="P67" s="117"/>
      <c r="Q67" s="117"/>
      <c r="R67" s="117"/>
    </row>
    <row r="68" spans="1:18" s="14" customFormat="1" x14ac:dyDescent="0.25">
      <c r="A68" s="117"/>
      <c r="B68" s="117"/>
      <c r="C68" s="117"/>
      <c r="D68" s="117"/>
      <c r="E68" s="117"/>
      <c r="F68" s="117"/>
      <c r="G68" s="117"/>
      <c r="H68" s="117"/>
      <c r="I68" s="117"/>
      <c r="J68" s="117"/>
      <c r="K68" s="117"/>
      <c r="L68" s="117"/>
      <c r="M68" s="117"/>
      <c r="N68" s="117"/>
      <c r="O68" s="117"/>
      <c r="P68" s="117"/>
      <c r="Q68" s="117"/>
      <c r="R68" s="117"/>
    </row>
    <row r="69" spans="1:18" s="14" customFormat="1" x14ac:dyDescent="0.25">
      <c r="A69" s="117"/>
      <c r="B69" s="117"/>
      <c r="C69" s="117"/>
      <c r="D69" s="117"/>
      <c r="E69" s="117"/>
      <c r="F69" s="117"/>
      <c r="G69" s="117"/>
      <c r="H69" s="117"/>
      <c r="I69" s="117"/>
      <c r="J69" s="117"/>
      <c r="K69" s="117"/>
      <c r="L69" s="117"/>
      <c r="M69" s="117"/>
      <c r="N69" s="117"/>
      <c r="O69" s="117"/>
      <c r="P69" s="117"/>
      <c r="Q69" s="117"/>
      <c r="R69" s="117"/>
    </row>
    <row r="70" spans="1:18" s="14" customFormat="1" x14ac:dyDescent="0.25">
      <c r="A70" s="117"/>
      <c r="B70" s="117"/>
      <c r="C70" s="117"/>
      <c r="D70" s="117"/>
      <c r="E70" s="117"/>
      <c r="F70" s="117"/>
      <c r="G70" s="117"/>
      <c r="H70" s="117"/>
      <c r="I70" s="117"/>
      <c r="J70" s="117"/>
      <c r="K70" s="117"/>
      <c r="L70" s="117"/>
      <c r="M70" s="117"/>
      <c r="N70" s="117"/>
      <c r="O70" s="117"/>
      <c r="P70" s="117"/>
      <c r="Q70" s="117"/>
      <c r="R70" s="117"/>
    </row>
    <row r="71" spans="1:18" s="14" customFormat="1" x14ac:dyDescent="0.25">
      <c r="A71" s="117"/>
      <c r="B71" s="117"/>
      <c r="C71" s="117"/>
      <c r="D71" s="117"/>
      <c r="E71" s="117"/>
      <c r="F71" s="117"/>
      <c r="G71" s="117"/>
      <c r="H71" s="117"/>
      <c r="I71" s="117"/>
      <c r="J71" s="117"/>
      <c r="K71" s="117"/>
      <c r="L71" s="117"/>
      <c r="M71" s="117"/>
      <c r="N71" s="117"/>
      <c r="O71" s="117"/>
      <c r="P71" s="117"/>
      <c r="Q71" s="117"/>
      <c r="R71" s="117"/>
    </row>
    <row r="72" spans="1:18" s="14" customFormat="1" x14ac:dyDescent="0.25">
      <c r="A72" s="117"/>
      <c r="B72" s="117"/>
      <c r="C72" s="117"/>
      <c r="D72" s="117"/>
      <c r="E72" s="117"/>
      <c r="F72" s="117"/>
      <c r="G72" s="117"/>
      <c r="H72" s="117"/>
      <c r="I72" s="117"/>
      <c r="J72" s="117"/>
      <c r="K72" s="117"/>
      <c r="L72" s="117"/>
      <c r="M72" s="117"/>
      <c r="N72" s="117"/>
      <c r="O72" s="117"/>
      <c r="P72" s="117"/>
      <c r="Q72" s="117"/>
      <c r="R72" s="117"/>
    </row>
    <row r="73" spans="1:18" s="14" customFormat="1" x14ac:dyDescent="0.25">
      <c r="A73" s="117"/>
      <c r="B73" s="117"/>
      <c r="C73" s="117"/>
      <c r="D73" s="117"/>
      <c r="E73" s="117"/>
      <c r="F73" s="117"/>
      <c r="G73" s="117"/>
      <c r="H73" s="117"/>
      <c r="I73" s="117"/>
      <c r="J73" s="117"/>
      <c r="K73" s="117"/>
      <c r="L73" s="117"/>
      <c r="M73" s="117"/>
      <c r="N73" s="117"/>
      <c r="O73" s="117"/>
      <c r="P73" s="117"/>
      <c r="Q73" s="117"/>
      <c r="R73" s="117"/>
    </row>
    <row r="74" spans="1:18" s="14" customFormat="1" x14ac:dyDescent="0.25">
      <c r="A74" s="117"/>
      <c r="B74" s="117"/>
      <c r="C74" s="117"/>
      <c r="D74" s="117"/>
      <c r="E74" s="117"/>
      <c r="F74" s="117"/>
      <c r="G74" s="117"/>
      <c r="H74" s="117"/>
      <c r="I74" s="117"/>
      <c r="J74" s="117"/>
      <c r="K74" s="117"/>
      <c r="L74" s="117"/>
      <c r="M74" s="117"/>
      <c r="N74" s="117"/>
      <c r="O74" s="117"/>
      <c r="P74" s="117"/>
      <c r="Q74" s="117"/>
      <c r="R74" s="117"/>
    </row>
    <row r="75" spans="1:18" s="14" customFormat="1" x14ac:dyDescent="0.25">
      <c r="A75" s="117"/>
      <c r="B75" s="117"/>
      <c r="C75" s="117"/>
      <c r="D75" s="117"/>
      <c r="E75" s="117"/>
      <c r="F75" s="117"/>
      <c r="G75" s="117"/>
      <c r="H75" s="117"/>
      <c r="I75" s="117"/>
      <c r="J75" s="117"/>
      <c r="K75" s="117"/>
      <c r="L75" s="117"/>
      <c r="M75" s="117"/>
      <c r="N75" s="117"/>
      <c r="O75" s="117"/>
      <c r="P75" s="117"/>
      <c r="Q75" s="117"/>
      <c r="R75" s="117"/>
    </row>
    <row r="76" spans="1:18" s="14" customFormat="1" x14ac:dyDescent="0.25">
      <c r="A76" s="117"/>
      <c r="B76" s="117"/>
      <c r="C76" s="117"/>
      <c r="D76" s="117"/>
      <c r="E76" s="117"/>
      <c r="F76" s="117"/>
      <c r="G76" s="117"/>
      <c r="H76" s="117"/>
      <c r="I76" s="117"/>
      <c r="J76" s="117"/>
      <c r="K76" s="117"/>
      <c r="L76" s="117"/>
      <c r="M76" s="117"/>
      <c r="N76" s="117"/>
      <c r="O76" s="117"/>
      <c r="P76" s="117"/>
      <c r="Q76" s="117"/>
      <c r="R76" s="117"/>
    </row>
    <row r="77" spans="1:18" s="14" customFormat="1" x14ac:dyDescent="0.25">
      <c r="A77" s="117"/>
      <c r="B77" s="117"/>
      <c r="C77" s="117"/>
      <c r="D77" s="117"/>
      <c r="E77" s="117"/>
      <c r="F77" s="117"/>
      <c r="G77" s="117"/>
      <c r="H77" s="117"/>
      <c r="I77" s="117"/>
      <c r="J77" s="117"/>
      <c r="K77" s="117"/>
      <c r="L77" s="117"/>
      <c r="M77" s="117"/>
      <c r="N77" s="117"/>
      <c r="O77" s="117"/>
      <c r="P77" s="117"/>
      <c r="Q77" s="117"/>
      <c r="R77" s="117"/>
    </row>
    <row r="78" spans="1:18" s="14" customFormat="1" x14ac:dyDescent="0.25">
      <c r="A78" s="117"/>
      <c r="B78" s="117"/>
      <c r="C78" s="117"/>
      <c r="D78" s="117"/>
      <c r="E78" s="117"/>
      <c r="F78" s="117"/>
      <c r="G78" s="117"/>
      <c r="H78" s="117"/>
      <c r="I78" s="117"/>
      <c r="J78" s="117"/>
      <c r="K78" s="117"/>
      <c r="L78" s="117"/>
      <c r="M78" s="117"/>
      <c r="N78" s="117"/>
      <c r="O78" s="117"/>
      <c r="P78" s="117"/>
      <c r="Q78" s="117"/>
      <c r="R78" s="117"/>
    </row>
    <row r="79" spans="1:18" s="14" customFormat="1" x14ac:dyDescent="0.25">
      <c r="A79" s="117"/>
      <c r="B79" s="117"/>
      <c r="C79" s="117"/>
      <c r="D79" s="117"/>
      <c r="E79" s="117"/>
      <c r="F79" s="117"/>
      <c r="G79" s="117"/>
      <c r="H79" s="117"/>
      <c r="I79" s="117"/>
      <c r="J79" s="117"/>
      <c r="K79" s="117"/>
      <c r="L79" s="117"/>
      <c r="M79" s="117"/>
      <c r="N79" s="117"/>
      <c r="O79" s="117"/>
      <c r="P79" s="117"/>
      <c r="Q79" s="117"/>
      <c r="R79" s="117"/>
    </row>
    <row r="80" spans="1:18" s="14" customFormat="1" x14ac:dyDescent="0.25">
      <c r="A80" s="117"/>
      <c r="B80" s="117"/>
      <c r="C80" s="117"/>
      <c r="D80" s="117"/>
      <c r="E80" s="117"/>
      <c r="F80" s="117"/>
      <c r="G80" s="117"/>
      <c r="H80" s="117"/>
      <c r="I80" s="117"/>
      <c r="J80" s="117"/>
      <c r="K80" s="117"/>
      <c r="L80" s="117"/>
      <c r="M80" s="117"/>
      <c r="N80" s="117"/>
      <c r="O80" s="117"/>
      <c r="P80" s="117"/>
      <c r="Q80" s="117"/>
      <c r="R80" s="117"/>
    </row>
    <row r="81" spans="1:18" s="14" customFormat="1" x14ac:dyDescent="0.25">
      <c r="A81" s="117"/>
      <c r="B81" s="117"/>
      <c r="C81" s="117"/>
      <c r="D81" s="117"/>
      <c r="E81" s="117"/>
      <c r="F81" s="117"/>
      <c r="G81" s="117"/>
      <c r="H81" s="117"/>
      <c r="I81" s="117"/>
      <c r="J81" s="117"/>
      <c r="K81" s="117"/>
      <c r="L81" s="117"/>
      <c r="M81" s="117"/>
      <c r="N81" s="117"/>
      <c r="O81" s="117"/>
      <c r="P81" s="117"/>
      <c r="Q81" s="117"/>
      <c r="R81" s="117"/>
    </row>
    <row r="82" spans="1:18" s="14" customFormat="1" x14ac:dyDescent="0.25">
      <c r="A82" s="117"/>
      <c r="B82" s="117"/>
      <c r="C82" s="117"/>
      <c r="D82" s="117"/>
      <c r="E82" s="117"/>
      <c r="F82" s="117"/>
      <c r="G82" s="117"/>
      <c r="H82" s="117"/>
      <c r="I82" s="117"/>
      <c r="J82" s="117"/>
      <c r="K82" s="117"/>
      <c r="L82" s="117"/>
      <c r="M82" s="117"/>
      <c r="N82" s="117"/>
      <c r="O82" s="117"/>
      <c r="P82" s="117"/>
      <c r="Q82" s="117"/>
      <c r="R82" s="117"/>
    </row>
    <row r="83" spans="1:18" s="14" customFormat="1" x14ac:dyDescent="0.25">
      <c r="A83" s="117"/>
      <c r="B83" s="117"/>
      <c r="C83" s="117"/>
      <c r="D83" s="117"/>
      <c r="E83" s="117"/>
      <c r="F83" s="117"/>
      <c r="G83" s="117"/>
      <c r="H83" s="117"/>
      <c r="I83" s="117"/>
      <c r="J83" s="117"/>
      <c r="K83" s="117"/>
      <c r="L83" s="117"/>
      <c r="M83" s="117"/>
      <c r="N83" s="117"/>
      <c r="O83" s="117"/>
      <c r="P83" s="117"/>
      <c r="Q83" s="117"/>
      <c r="R83" s="117"/>
    </row>
    <row r="84" spans="1:18" s="14" customFormat="1" x14ac:dyDescent="0.25">
      <c r="A84" s="117"/>
      <c r="B84" s="117"/>
      <c r="C84" s="117"/>
      <c r="D84" s="117"/>
      <c r="E84" s="117"/>
      <c r="F84" s="117"/>
      <c r="G84" s="117"/>
      <c r="H84" s="117"/>
      <c r="I84" s="117"/>
      <c r="J84" s="117"/>
      <c r="K84" s="117"/>
      <c r="L84" s="117"/>
      <c r="M84" s="117"/>
      <c r="N84" s="117"/>
      <c r="O84" s="117"/>
      <c r="P84" s="117"/>
      <c r="Q84" s="117"/>
      <c r="R84" s="117"/>
    </row>
    <row r="85" spans="1:18" s="14" customFormat="1" x14ac:dyDescent="0.25">
      <c r="A85" s="117"/>
      <c r="B85" s="117"/>
      <c r="C85" s="117"/>
      <c r="D85" s="117"/>
      <c r="E85" s="117"/>
      <c r="F85" s="117"/>
      <c r="G85" s="117"/>
      <c r="H85" s="117"/>
      <c r="I85" s="117"/>
      <c r="J85" s="117"/>
      <c r="K85" s="117"/>
      <c r="L85" s="117"/>
      <c r="M85" s="117"/>
      <c r="N85" s="117"/>
      <c r="O85" s="117"/>
      <c r="P85" s="117"/>
      <c r="Q85" s="117"/>
      <c r="R85" s="117"/>
    </row>
    <row r="86" spans="1:18" s="14" customFormat="1" x14ac:dyDescent="0.25">
      <c r="A86" s="117"/>
      <c r="B86" s="117"/>
      <c r="C86" s="117"/>
      <c r="D86" s="117"/>
      <c r="E86" s="117"/>
      <c r="F86" s="117"/>
      <c r="G86" s="117"/>
      <c r="H86" s="117"/>
      <c r="I86" s="117"/>
      <c r="J86" s="117"/>
      <c r="K86" s="117"/>
      <c r="L86" s="117"/>
      <c r="M86" s="117"/>
      <c r="N86" s="117"/>
      <c r="O86" s="117"/>
      <c r="P86" s="117"/>
      <c r="Q86" s="117"/>
      <c r="R86" s="117"/>
    </row>
    <row r="87" spans="1:18" s="14" customFormat="1" x14ac:dyDescent="0.25">
      <c r="A87" s="117"/>
      <c r="B87" s="117"/>
      <c r="C87" s="117"/>
      <c r="D87" s="117"/>
      <c r="E87" s="117"/>
      <c r="F87" s="117"/>
      <c r="G87" s="117"/>
      <c r="H87" s="117"/>
      <c r="I87" s="117"/>
      <c r="J87" s="117"/>
      <c r="K87" s="117"/>
      <c r="L87" s="117"/>
      <c r="M87" s="117"/>
      <c r="N87" s="117"/>
      <c r="O87" s="117"/>
      <c r="P87" s="117"/>
      <c r="Q87" s="117"/>
      <c r="R87" s="117"/>
    </row>
    <row r="88" spans="1:18" s="14" customFormat="1" x14ac:dyDescent="0.25">
      <c r="A88" s="117"/>
      <c r="B88" s="117"/>
      <c r="C88" s="117"/>
      <c r="D88" s="117"/>
      <c r="E88" s="117"/>
      <c r="F88" s="117"/>
      <c r="G88" s="117"/>
      <c r="H88" s="117"/>
      <c r="I88" s="117"/>
      <c r="J88" s="117"/>
      <c r="K88" s="117"/>
      <c r="L88" s="117"/>
      <c r="M88" s="117"/>
      <c r="N88" s="117"/>
      <c r="O88" s="117"/>
      <c r="P88" s="117"/>
      <c r="Q88" s="117"/>
      <c r="R88" s="117"/>
    </row>
    <row r="89" spans="1:18" s="14" customFormat="1" x14ac:dyDescent="0.25">
      <c r="A89" s="117"/>
      <c r="B89" s="117"/>
      <c r="C89" s="117"/>
      <c r="D89" s="117"/>
      <c r="E89" s="117"/>
      <c r="F89" s="117"/>
      <c r="G89" s="117"/>
      <c r="H89" s="117"/>
      <c r="I89" s="117"/>
      <c r="J89" s="117"/>
      <c r="K89" s="117"/>
      <c r="L89" s="117"/>
      <c r="M89" s="117"/>
      <c r="N89" s="117"/>
      <c r="O89" s="117"/>
      <c r="P89" s="117"/>
      <c r="Q89" s="117"/>
      <c r="R89" s="117"/>
    </row>
    <row r="90" spans="1:18" s="14" customFormat="1" x14ac:dyDescent="0.25">
      <c r="A90" s="117"/>
      <c r="B90" s="117"/>
      <c r="C90" s="117"/>
      <c r="D90" s="117"/>
      <c r="E90" s="117"/>
      <c r="F90" s="117"/>
      <c r="G90" s="117"/>
      <c r="H90" s="117"/>
      <c r="I90" s="117"/>
      <c r="J90" s="117"/>
      <c r="K90" s="117"/>
      <c r="L90" s="117"/>
      <c r="M90" s="117"/>
      <c r="N90" s="117"/>
      <c r="O90" s="117"/>
      <c r="P90" s="117"/>
      <c r="Q90" s="117"/>
      <c r="R90" s="117"/>
    </row>
    <row r="91" spans="1:18" s="14" customFormat="1" x14ac:dyDescent="0.25">
      <c r="A91" s="117"/>
      <c r="B91" s="117"/>
      <c r="C91" s="117"/>
      <c r="D91" s="117"/>
      <c r="E91" s="117"/>
      <c r="F91" s="117"/>
      <c r="G91" s="117"/>
      <c r="H91" s="117"/>
      <c r="I91" s="117"/>
      <c r="J91" s="117"/>
      <c r="K91" s="117"/>
      <c r="L91" s="117"/>
      <c r="M91" s="117"/>
      <c r="N91" s="117"/>
      <c r="O91" s="117"/>
      <c r="P91" s="117"/>
      <c r="Q91" s="117"/>
      <c r="R91" s="117"/>
    </row>
    <row r="92" spans="1:18" s="14" customFormat="1" x14ac:dyDescent="0.25">
      <c r="A92" s="117"/>
      <c r="B92" s="117"/>
      <c r="C92" s="117"/>
      <c r="D92" s="117"/>
      <c r="E92" s="117"/>
      <c r="F92" s="117"/>
      <c r="G92" s="117"/>
      <c r="H92" s="117"/>
      <c r="I92" s="117"/>
      <c r="J92" s="117"/>
      <c r="K92" s="117"/>
      <c r="L92" s="117"/>
      <c r="M92" s="117"/>
      <c r="N92" s="117"/>
      <c r="O92" s="117"/>
      <c r="P92" s="117"/>
      <c r="Q92" s="117"/>
      <c r="R92" s="117"/>
    </row>
    <row r="93" spans="1:18" s="14" customFormat="1" x14ac:dyDescent="0.25">
      <c r="A93" s="117"/>
      <c r="B93" s="117"/>
      <c r="C93" s="117"/>
      <c r="D93" s="117"/>
      <c r="E93" s="117"/>
      <c r="F93" s="117"/>
      <c r="G93" s="117"/>
      <c r="H93" s="117"/>
      <c r="I93" s="117"/>
      <c r="J93" s="117"/>
      <c r="K93" s="117"/>
      <c r="L93" s="117"/>
      <c r="M93" s="117"/>
      <c r="N93" s="117"/>
      <c r="O93" s="117"/>
      <c r="P93" s="117"/>
      <c r="Q93" s="117"/>
      <c r="R93" s="117"/>
    </row>
    <row r="94" spans="1:18" s="14" customFormat="1" x14ac:dyDescent="0.25">
      <c r="A94" s="117"/>
      <c r="B94" s="117"/>
      <c r="C94" s="117"/>
      <c r="D94" s="117"/>
      <c r="E94" s="117"/>
      <c r="F94" s="117"/>
      <c r="G94" s="117"/>
      <c r="H94" s="117"/>
      <c r="I94" s="117"/>
      <c r="J94" s="117"/>
      <c r="K94" s="117"/>
      <c r="L94" s="117"/>
      <c r="M94" s="117"/>
      <c r="N94" s="117"/>
      <c r="O94" s="117"/>
      <c r="P94" s="117"/>
      <c r="Q94" s="117"/>
      <c r="R94" s="117"/>
    </row>
    <row r="95" spans="1:18" s="14" customFormat="1" x14ac:dyDescent="0.25">
      <c r="A95" s="117"/>
      <c r="B95" s="117"/>
      <c r="C95" s="117"/>
      <c r="D95" s="117"/>
      <c r="E95" s="117"/>
      <c r="F95" s="117"/>
      <c r="G95" s="117"/>
      <c r="H95" s="117"/>
      <c r="I95" s="117"/>
      <c r="J95" s="117"/>
      <c r="K95" s="117"/>
      <c r="L95" s="117"/>
      <c r="M95" s="117"/>
      <c r="N95" s="117"/>
      <c r="O95" s="117"/>
      <c r="P95" s="117"/>
      <c r="Q95" s="117"/>
      <c r="R95" s="117"/>
    </row>
    <row r="96" spans="1:18" s="14" customFormat="1" x14ac:dyDescent="0.25">
      <c r="A96" s="117"/>
      <c r="B96" s="117"/>
      <c r="C96" s="117"/>
      <c r="D96" s="117"/>
      <c r="E96" s="117"/>
      <c r="F96" s="117"/>
      <c r="G96" s="117"/>
      <c r="H96" s="117"/>
      <c r="I96" s="117"/>
      <c r="J96" s="117"/>
      <c r="K96" s="117"/>
      <c r="L96" s="117"/>
      <c r="M96" s="117"/>
      <c r="N96" s="117"/>
      <c r="O96" s="117"/>
      <c r="P96" s="117"/>
      <c r="Q96" s="117"/>
      <c r="R96" s="117"/>
    </row>
    <row r="97" spans="1:18" s="14" customFormat="1" x14ac:dyDescent="0.25">
      <c r="A97" s="117"/>
      <c r="B97" s="117"/>
      <c r="C97" s="117"/>
      <c r="D97" s="117"/>
      <c r="E97" s="117"/>
      <c r="F97" s="117"/>
      <c r="G97" s="117"/>
      <c r="H97" s="117"/>
      <c r="I97" s="117"/>
      <c r="J97" s="117"/>
      <c r="K97" s="117"/>
      <c r="L97" s="117"/>
      <c r="M97" s="117"/>
      <c r="N97" s="117"/>
      <c r="O97" s="117"/>
      <c r="P97" s="117"/>
      <c r="Q97" s="117"/>
      <c r="R97" s="117"/>
    </row>
    <row r="98" spans="1:18" s="14" customFormat="1" x14ac:dyDescent="0.25">
      <c r="A98" s="117"/>
      <c r="B98" s="117"/>
      <c r="C98" s="117"/>
      <c r="D98" s="117"/>
      <c r="E98" s="117"/>
      <c r="F98" s="117"/>
      <c r="G98" s="117"/>
      <c r="H98" s="117"/>
      <c r="I98" s="117"/>
      <c r="J98" s="117"/>
      <c r="K98" s="117"/>
      <c r="L98" s="117"/>
      <c r="M98" s="117"/>
      <c r="N98" s="117"/>
      <c r="O98" s="117"/>
      <c r="P98" s="117"/>
      <c r="Q98" s="117"/>
      <c r="R98" s="117"/>
    </row>
    <row r="99" spans="1:18" s="14" customFormat="1" x14ac:dyDescent="0.25">
      <c r="A99" s="117"/>
      <c r="B99" s="117"/>
      <c r="C99" s="117"/>
      <c r="D99" s="117"/>
      <c r="E99" s="117"/>
      <c r="F99" s="117"/>
      <c r="G99" s="117"/>
      <c r="H99" s="117"/>
      <c r="I99" s="117"/>
      <c r="J99" s="117"/>
      <c r="K99" s="117"/>
      <c r="L99" s="117"/>
      <c r="M99" s="117"/>
      <c r="N99" s="117"/>
      <c r="O99" s="117"/>
      <c r="P99" s="117"/>
      <c r="Q99" s="117"/>
      <c r="R99" s="117"/>
    </row>
    <row r="100" spans="1:18" s="14" customFormat="1" x14ac:dyDescent="0.25">
      <c r="A100" s="117"/>
      <c r="B100" s="117"/>
      <c r="C100" s="117"/>
      <c r="D100" s="117"/>
      <c r="E100" s="117"/>
      <c r="F100" s="117"/>
      <c r="G100" s="117"/>
      <c r="H100" s="117"/>
      <c r="I100" s="117"/>
      <c r="J100" s="117"/>
      <c r="K100" s="117"/>
      <c r="L100" s="117"/>
      <c r="M100" s="117"/>
      <c r="N100" s="117"/>
      <c r="O100" s="117"/>
      <c r="P100" s="117"/>
      <c r="Q100" s="117"/>
      <c r="R100" s="117"/>
    </row>
    <row r="101" spans="1:18" s="14" customFormat="1" x14ac:dyDescent="0.25">
      <c r="A101" s="117"/>
      <c r="B101" s="117"/>
      <c r="C101" s="117"/>
      <c r="D101" s="117"/>
      <c r="E101" s="117"/>
      <c r="F101" s="117"/>
      <c r="G101" s="117"/>
      <c r="H101" s="117"/>
      <c r="I101" s="117"/>
      <c r="J101" s="117"/>
      <c r="K101" s="117"/>
      <c r="L101" s="117"/>
      <c r="M101" s="117"/>
      <c r="N101" s="117"/>
      <c r="O101" s="117"/>
      <c r="P101" s="117"/>
      <c r="Q101" s="117"/>
      <c r="R101" s="117"/>
    </row>
    <row r="102" spans="1:18" s="14" customFormat="1" x14ac:dyDescent="0.25">
      <c r="A102" s="117"/>
      <c r="B102" s="117"/>
      <c r="C102" s="117"/>
      <c r="D102" s="117"/>
      <c r="E102" s="117"/>
      <c r="F102" s="117"/>
      <c r="G102" s="117"/>
      <c r="H102" s="117"/>
      <c r="I102" s="117"/>
      <c r="J102" s="117"/>
      <c r="K102" s="117"/>
      <c r="L102" s="117"/>
      <c r="M102" s="117"/>
      <c r="N102" s="117"/>
      <c r="O102" s="117"/>
      <c r="P102" s="117"/>
      <c r="Q102" s="117"/>
      <c r="R102" s="117"/>
    </row>
    <row r="103" spans="1:18" s="14" customFormat="1" x14ac:dyDescent="0.25">
      <c r="A103" s="117"/>
      <c r="B103" s="117"/>
      <c r="C103" s="117"/>
      <c r="D103" s="117"/>
      <c r="E103" s="117"/>
      <c r="F103" s="117"/>
      <c r="G103" s="117"/>
      <c r="H103" s="117"/>
      <c r="I103" s="117"/>
      <c r="J103" s="117"/>
      <c r="K103" s="117"/>
      <c r="L103" s="117"/>
      <c r="M103" s="117"/>
      <c r="N103" s="117"/>
      <c r="O103" s="117"/>
      <c r="P103" s="117"/>
      <c r="Q103" s="117"/>
      <c r="R103" s="117"/>
    </row>
    <row r="104" spans="1:18" s="14" customFormat="1" x14ac:dyDescent="0.25">
      <c r="A104" s="117"/>
      <c r="B104" s="117"/>
      <c r="C104" s="117"/>
      <c r="D104" s="117"/>
      <c r="E104" s="117"/>
      <c r="F104" s="117"/>
      <c r="G104" s="117"/>
      <c r="H104" s="117"/>
      <c r="I104" s="117"/>
      <c r="J104" s="117"/>
      <c r="K104" s="117"/>
      <c r="L104" s="117"/>
      <c r="M104" s="117"/>
      <c r="N104" s="117"/>
      <c r="O104" s="117"/>
      <c r="P104" s="117"/>
      <c r="Q104" s="117"/>
      <c r="R104" s="117"/>
    </row>
    <row r="105" spans="1:18" s="14" customFormat="1" x14ac:dyDescent="0.25">
      <c r="A105" s="117"/>
      <c r="B105" s="117"/>
      <c r="C105" s="117"/>
      <c r="D105" s="117"/>
      <c r="E105" s="117"/>
      <c r="F105" s="117"/>
      <c r="G105" s="117"/>
      <c r="H105" s="117"/>
      <c r="I105" s="117"/>
      <c r="J105" s="117"/>
      <c r="K105" s="117"/>
      <c r="L105" s="117"/>
      <c r="M105" s="117"/>
      <c r="N105" s="117"/>
      <c r="O105" s="117"/>
      <c r="P105" s="117"/>
      <c r="Q105" s="117"/>
      <c r="R105" s="117"/>
    </row>
    <row r="106" spans="1:18" s="14" customFormat="1" x14ac:dyDescent="0.25">
      <c r="A106" s="117"/>
      <c r="B106" s="117"/>
      <c r="C106" s="117"/>
      <c r="D106" s="117"/>
      <c r="E106" s="117"/>
      <c r="F106" s="117"/>
      <c r="G106" s="117"/>
      <c r="H106" s="117"/>
      <c r="I106" s="117"/>
      <c r="J106" s="117"/>
      <c r="K106" s="117"/>
      <c r="L106" s="117"/>
      <c r="M106" s="117"/>
      <c r="N106" s="117"/>
      <c r="O106" s="117"/>
      <c r="P106" s="117"/>
      <c r="Q106" s="117"/>
      <c r="R106" s="117"/>
    </row>
    <row r="107" spans="1:18" s="14" customFormat="1" x14ac:dyDescent="0.25">
      <c r="A107" s="117"/>
      <c r="B107" s="117"/>
      <c r="C107" s="117"/>
      <c r="D107" s="117"/>
      <c r="E107" s="117"/>
      <c r="F107" s="117"/>
      <c r="G107" s="117"/>
      <c r="H107" s="117"/>
      <c r="I107" s="117"/>
      <c r="J107" s="117"/>
      <c r="K107" s="117"/>
      <c r="L107" s="117"/>
      <c r="M107" s="117"/>
      <c r="N107" s="117"/>
      <c r="O107" s="117"/>
      <c r="P107" s="117"/>
      <c r="Q107" s="117"/>
      <c r="R107" s="117"/>
    </row>
    <row r="108" spans="1:18" s="14" customFormat="1" x14ac:dyDescent="0.25">
      <c r="A108" s="117"/>
      <c r="B108" s="117"/>
      <c r="C108" s="117"/>
      <c r="D108" s="117"/>
      <c r="E108" s="117"/>
      <c r="F108" s="117"/>
      <c r="G108" s="117"/>
      <c r="H108" s="117"/>
      <c r="I108" s="117"/>
      <c r="J108" s="117"/>
      <c r="K108" s="117"/>
      <c r="L108" s="117"/>
      <c r="M108" s="117"/>
      <c r="N108" s="117"/>
      <c r="O108" s="117"/>
      <c r="P108" s="117"/>
      <c r="Q108" s="117"/>
      <c r="R108" s="117"/>
    </row>
    <row r="109" spans="1:18" s="14" customFormat="1" x14ac:dyDescent="0.25">
      <c r="A109" s="117"/>
      <c r="B109" s="117"/>
      <c r="C109" s="117"/>
      <c r="D109" s="117"/>
      <c r="E109" s="117"/>
      <c r="F109" s="117"/>
      <c r="G109" s="117"/>
      <c r="H109" s="117"/>
      <c r="I109" s="117"/>
      <c r="J109" s="117"/>
      <c r="K109" s="117"/>
      <c r="L109" s="117"/>
      <c r="M109" s="117"/>
      <c r="N109" s="117"/>
      <c r="O109" s="117"/>
      <c r="P109" s="117"/>
      <c r="Q109" s="117"/>
      <c r="R109" s="117"/>
    </row>
    <row r="110" spans="1:18" s="14" customFormat="1" x14ac:dyDescent="0.25">
      <c r="A110" s="117"/>
      <c r="B110" s="117"/>
      <c r="C110" s="117"/>
      <c r="D110" s="117"/>
      <c r="E110" s="117"/>
      <c r="F110" s="117"/>
      <c r="G110" s="117"/>
      <c r="H110" s="117"/>
      <c r="I110" s="117"/>
      <c r="J110" s="117"/>
      <c r="K110" s="117"/>
      <c r="L110" s="117"/>
      <c r="M110" s="117"/>
      <c r="N110" s="117"/>
      <c r="O110" s="117"/>
      <c r="P110" s="117"/>
      <c r="Q110" s="117"/>
      <c r="R110" s="117"/>
    </row>
    <row r="111" spans="1:18" s="14" customFormat="1" x14ac:dyDescent="0.25">
      <c r="A111" s="117"/>
      <c r="B111" s="117"/>
      <c r="C111" s="117"/>
      <c r="D111" s="117"/>
      <c r="E111" s="117"/>
      <c r="F111" s="117"/>
      <c r="G111" s="117"/>
      <c r="H111" s="117"/>
      <c r="I111" s="117"/>
      <c r="J111" s="117"/>
      <c r="K111" s="117"/>
      <c r="L111" s="117"/>
      <c r="M111" s="117"/>
      <c r="N111" s="117"/>
      <c r="O111" s="117"/>
      <c r="P111" s="117"/>
      <c r="Q111" s="117"/>
      <c r="R111" s="117"/>
    </row>
    <row r="112" spans="1:18" s="14" customFormat="1" x14ac:dyDescent="0.25">
      <c r="A112" s="117"/>
      <c r="B112" s="117"/>
      <c r="C112" s="117"/>
      <c r="D112" s="117"/>
      <c r="E112" s="117"/>
      <c r="F112" s="117"/>
      <c r="G112" s="117"/>
      <c r="H112" s="117"/>
      <c r="I112" s="117"/>
      <c r="J112" s="117"/>
      <c r="K112" s="117"/>
      <c r="L112" s="117"/>
      <c r="M112" s="117"/>
      <c r="N112" s="117"/>
      <c r="O112" s="117"/>
      <c r="P112" s="117"/>
      <c r="Q112" s="117"/>
      <c r="R112" s="117"/>
    </row>
    <row r="113" spans="1:18" s="14" customFormat="1" x14ac:dyDescent="0.25">
      <c r="A113" s="117"/>
      <c r="B113" s="117"/>
      <c r="C113" s="117"/>
      <c r="D113" s="117"/>
      <c r="E113" s="117"/>
      <c r="F113" s="117"/>
      <c r="G113" s="117"/>
      <c r="H113" s="117"/>
      <c r="I113" s="117"/>
      <c r="J113" s="117"/>
      <c r="K113" s="117"/>
      <c r="L113" s="117"/>
      <c r="M113" s="117"/>
      <c r="N113" s="117"/>
      <c r="O113" s="117"/>
      <c r="P113" s="117"/>
      <c r="Q113" s="117"/>
      <c r="R113" s="117"/>
    </row>
    <row r="114" spans="1:18" s="14" customFormat="1" x14ac:dyDescent="0.25">
      <c r="A114" s="117"/>
      <c r="B114" s="117"/>
      <c r="C114" s="117"/>
      <c r="D114" s="117"/>
      <c r="E114" s="117"/>
      <c r="F114" s="117"/>
      <c r="G114" s="117"/>
      <c r="H114" s="117"/>
      <c r="I114" s="117"/>
      <c r="J114" s="117"/>
      <c r="K114" s="117"/>
      <c r="L114" s="117"/>
      <c r="M114" s="117"/>
      <c r="N114" s="117"/>
      <c r="O114" s="117"/>
      <c r="P114" s="117"/>
      <c r="Q114" s="117"/>
      <c r="R114" s="117"/>
    </row>
    <row r="115" spans="1:18" s="14" customFormat="1" x14ac:dyDescent="0.25">
      <c r="A115" s="117"/>
      <c r="B115" s="117"/>
      <c r="C115" s="117"/>
      <c r="D115" s="117"/>
      <c r="E115" s="117"/>
      <c r="F115" s="117"/>
      <c r="G115" s="117"/>
      <c r="H115" s="117"/>
      <c r="I115" s="117"/>
      <c r="J115" s="117"/>
      <c r="K115" s="117"/>
      <c r="L115" s="117"/>
      <c r="M115" s="117"/>
      <c r="N115" s="117"/>
      <c r="O115" s="117"/>
      <c r="P115" s="117"/>
      <c r="Q115" s="117"/>
      <c r="R115" s="117"/>
    </row>
    <row r="116" spans="1:18" s="14" customFormat="1" x14ac:dyDescent="0.25">
      <c r="A116" s="117"/>
      <c r="B116" s="117"/>
      <c r="C116" s="117"/>
      <c r="D116" s="117"/>
      <c r="E116" s="117"/>
      <c r="F116" s="117"/>
      <c r="G116" s="117"/>
      <c r="H116" s="117"/>
      <c r="I116" s="117"/>
      <c r="J116" s="117"/>
      <c r="K116" s="117"/>
      <c r="L116" s="117"/>
      <c r="M116" s="117"/>
      <c r="N116" s="117"/>
      <c r="O116" s="117"/>
      <c r="P116" s="117"/>
      <c r="Q116" s="117"/>
      <c r="R116" s="117"/>
    </row>
    <row r="117" spans="1:18" s="14" customFormat="1" x14ac:dyDescent="0.25">
      <c r="A117" s="117"/>
      <c r="B117" s="117"/>
      <c r="C117" s="117"/>
      <c r="D117" s="117"/>
      <c r="E117" s="117"/>
      <c r="F117" s="117"/>
      <c r="G117" s="117"/>
      <c r="H117" s="117"/>
      <c r="I117" s="117"/>
      <c r="J117" s="117"/>
      <c r="K117" s="117"/>
      <c r="L117" s="117"/>
      <c r="M117" s="117"/>
      <c r="N117" s="117"/>
      <c r="O117" s="117"/>
      <c r="P117" s="117"/>
      <c r="Q117" s="117"/>
      <c r="R117" s="117"/>
    </row>
    <row r="118" spans="1:18" s="14" customFormat="1" x14ac:dyDescent="0.25">
      <c r="A118" s="117"/>
      <c r="B118" s="117"/>
      <c r="C118" s="117"/>
      <c r="D118" s="117"/>
      <c r="E118" s="117"/>
      <c r="F118" s="117"/>
      <c r="G118" s="117"/>
      <c r="H118" s="117"/>
      <c r="I118" s="117"/>
      <c r="J118" s="117"/>
      <c r="K118" s="117"/>
      <c r="L118" s="117"/>
      <c r="M118" s="117"/>
      <c r="N118" s="117"/>
      <c r="O118" s="117"/>
      <c r="P118" s="117"/>
      <c r="Q118" s="117"/>
      <c r="R118" s="117"/>
    </row>
    <row r="119" spans="1:18" s="14" customFormat="1" x14ac:dyDescent="0.25">
      <c r="A119" s="117"/>
      <c r="B119" s="117"/>
      <c r="C119" s="117"/>
      <c r="D119" s="117"/>
      <c r="E119" s="117"/>
      <c r="F119" s="117"/>
      <c r="G119" s="117"/>
      <c r="H119" s="117"/>
      <c r="I119" s="117"/>
      <c r="J119" s="117"/>
      <c r="K119" s="117"/>
      <c r="L119" s="117"/>
      <c r="M119" s="117"/>
      <c r="N119" s="117"/>
      <c r="O119" s="117"/>
      <c r="P119" s="117"/>
      <c r="Q119" s="117"/>
      <c r="R119" s="117"/>
    </row>
    <row r="120" spans="1:18" s="14" customFormat="1" x14ac:dyDescent="0.25">
      <c r="A120" s="117"/>
      <c r="B120" s="117"/>
      <c r="C120" s="117"/>
      <c r="D120" s="117"/>
      <c r="E120" s="117"/>
      <c r="F120" s="117"/>
      <c r="G120" s="117"/>
      <c r="H120" s="117"/>
      <c r="I120" s="117"/>
      <c r="J120" s="117"/>
      <c r="K120" s="117"/>
      <c r="L120" s="117"/>
      <c r="M120" s="117"/>
      <c r="N120" s="117"/>
      <c r="O120" s="117"/>
      <c r="P120" s="117"/>
      <c r="Q120" s="117"/>
      <c r="R120" s="117"/>
    </row>
    <row r="121" spans="1:18" s="14" customFormat="1" x14ac:dyDescent="0.25">
      <c r="A121" s="117"/>
      <c r="B121" s="117"/>
      <c r="C121" s="117"/>
      <c r="D121" s="117"/>
      <c r="E121" s="117"/>
      <c r="F121" s="117"/>
      <c r="G121" s="117"/>
      <c r="H121" s="117"/>
      <c r="I121" s="117"/>
      <c r="J121" s="117"/>
      <c r="K121" s="117"/>
      <c r="L121" s="117"/>
      <c r="M121" s="117"/>
      <c r="N121" s="117"/>
      <c r="O121" s="117"/>
      <c r="P121" s="117"/>
      <c r="Q121" s="117"/>
      <c r="R121" s="117"/>
    </row>
    <row r="122" spans="1:18" s="14" customFormat="1" x14ac:dyDescent="0.25">
      <c r="A122" s="117"/>
      <c r="B122" s="117"/>
      <c r="C122" s="117"/>
      <c r="D122" s="117"/>
      <c r="E122" s="117"/>
      <c r="F122" s="117"/>
      <c r="G122" s="117"/>
      <c r="H122" s="117"/>
      <c r="I122" s="117"/>
      <c r="J122" s="117"/>
      <c r="K122" s="117"/>
      <c r="L122" s="117"/>
      <c r="M122" s="117"/>
      <c r="N122" s="117"/>
      <c r="O122" s="117"/>
      <c r="P122" s="117"/>
      <c r="Q122" s="117"/>
      <c r="R122" s="117"/>
    </row>
    <row r="123" spans="1:18" s="14" customFormat="1" x14ac:dyDescent="0.25">
      <c r="A123" s="117"/>
      <c r="B123" s="117"/>
      <c r="C123" s="117"/>
      <c r="D123" s="117"/>
      <c r="E123" s="117"/>
      <c r="F123" s="117"/>
      <c r="G123" s="117"/>
      <c r="H123" s="117"/>
      <c r="I123" s="117"/>
      <c r="J123" s="117"/>
      <c r="K123" s="117"/>
      <c r="L123" s="117"/>
      <c r="M123" s="117"/>
      <c r="N123" s="117"/>
      <c r="O123" s="117"/>
      <c r="P123" s="117"/>
      <c r="Q123" s="117"/>
      <c r="R123" s="117"/>
    </row>
    <row r="124" spans="1:18" s="14" customFormat="1" x14ac:dyDescent="0.25">
      <c r="A124" s="117"/>
      <c r="B124" s="117"/>
      <c r="C124" s="117"/>
      <c r="D124" s="117"/>
      <c r="E124" s="117"/>
      <c r="F124" s="117"/>
      <c r="G124" s="117"/>
      <c r="H124" s="117"/>
      <c r="I124" s="117"/>
      <c r="J124" s="117"/>
      <c r="K124" s="117"/>
      <c r="L124" s="117"/>
      <c r="M124" s="117"/>
      <c r="N124" s="117"/>
      <c r="O124" s="117"/>
      <c r="P124" s="117"/>
      <c r="Q124" s="117"/>
      <c r="R124" s="117"/>
    </row>
    <row r="125" spans="1:18" s="14" customFormat="1" x14ac:dyDescent="0.25">
      <c r="A125" s="117"/>
      <c r="B125" s="117"/>
      <c r="C125" s="117"/>
      <c r="D125" s="117"/>
      <c r="E125" s="117"/>
      <c r="F125" s="117"/>
      <c r="G125" s="117"/>
      <c r="H125" s="117"/>
      <c r="I125" s="117"/>
      <c r="J125" s="117"/>
      <c r="K125" s="117"/>
      <c r="L125" s="117"/>
      <c r="M125" s="117"/>
      <c r="N125" s="117"/>
      <c r="O125" s="117"/>
      <c r="P125" s="117"/>
      <c r="Q125" s="117"/>
      <c r="R125" s="117"/>
    </row>
    <row r="126" spans="1:18" s="14" customFormat="1" x14ac:dyDescent="0.25">
      <c r="A126" s="117"/>
      <c r="B126" s="117"/>
      <c r="C126" s="117"/>
      <c r="D126" s="117"/>
      <c r="E126" s="117"/>
      <c r="F126" s="117"/>
      <c r="G126" s="117"/>
      <c r="H126" s="117"/>
      <c r="I126" s="117"/>
      <c r="J126" s="117"/>
      <c r="K126" s="117"/>
      <c r="L126" s="117"/>
      <c r="M126" s="117"/>
      <c r="N126" s="117"/>
      <c r="O126" s="117"/>
      <c r="P126" s="117"/>
      <c r="Q126" s="117"/>
      <c r="R126" s="117"/>
    </row>
    <row r="127" spans="1:18" s="14" customFormat="1" x14ac:dyDescent="0.25">
      <c r="A127" s="117"/>
      <c r="B127" s="117"/>
      <c r="C127" s="117"/>
      <c r="D127" s="117"/>
      <c r="E127" s="117"/>
      <c r="F127" s="117"/>
      <c r="G127" s="117"/>
      <c r="H127" s="117"/>
      <c r="I127" s="117"/>
      <c r="J127" s="117"/>
      <c r="K127" s="117"/>
      <c r="L127" s="117"/>
      <c r="M127" s="117"/>
      <c r="N127" s="117"/>
      <c r="O127" s="117"/>
      <c r="P127" s="117"/>
      <c r="Q127" s="117"/>
      <c r="R127" s="117"/>
    </row>
    <row r="128" spans="1:18" s="14" customFormat="1" x14ac:dyDescent="0.25">
      <c r="A128" s="117"/>
      <c r="B128" s="117"/>
      <c r="C128" s="117"/>
      <c r="D128" s="117"/>
      <c r="E128" s="117"/>
      <c r="F128" s="117"/>
      <c r="G128" s="117"/>
      <c r="H128" s="117"/>
      <c r="I128" s="117"/>
      <c r="J128" s="117"/>
      <c r="K128" s="117"/>
      <c r="L128" s="117"/>
      <c r="M128" s="117"/>
      <c r="N128" s="117"/>
      <c r="O128" s="117"/>
      <c r="P128" s="117"/>
      <c r="Q128" s="117"/>
      <c r="R128" s="117"/>
    </row>
    <row r="129" spans="1:18" s="14" customFormat="1" x14ac:dyDescent="0.25">
      <c r="A129" s="117"/>
      <c r="B129" s="117"/>
      <c r="C129" s="117"/>
      <c r="D129" s="117"/>
      <c r="E129" s="117"/>
      <c r="F129" s="117"/>
      <c r="G129" s="117"/>
      <c r="H129" s="117"/>
      <c r="I129" s="117"/>
      <c r="J129" s="117"/>
      <c r="K129" s="117"/>
      <c r="L129" s="117"/>
      <c r="M129" s="117"/>
      <c r="N129" s="117"/>
      <c r="O129" s="117"/>
      <c r="P129" s="117"/>
      <c r="Q129" s="117"/>
      <c r="R129" s="117"/>
    </row>
    <row r="130" spans="1:18" s="14" customFormat="1" x14ac:dyDescent="0.25">
      <c r="A130" s="117"/>
      <c r="B130" s="117"/>
      <c r="C130" s="117"/>
      <c r="D130" s="117"/>
      <c r="E130" s="117"/>
      <c r="F130" s="117"/>
      <c r="G130" s="117"/>
      <c r="H130" s="117"/>
      <c r="I130" s="117"/>
      <c r="J130" s="117"/>
      <c r="K130" s="117"/>
      <c r="L130" s="117"/>
      <c r="M130" s="117"/>
      <c r="N130" s="117"/>
      <c r="O130" s="117"/>
      <c r="P130" s="117"/>
      <c r="Q130" s="117"/>
      <c r="R130" s="117"/>
    </row>
    <row r="131" spans="1:18" s="14" customFormat="1" x14ac:dyDescent="0.25">
      <c r="A131" s="117"/>
      <c r="B131" s="117"/>
      <c r="C131" s="117"/>
      <c r="D131" s="117"/>
      <c r="E131" s="117"/>
      <c r="F131" s="117"/>
      <c r="G131" s="117"/>
      <c r="H131" s="117"/>
      <c r="I131" s="117"/>
      <c r="J131" s="117"/>
      <c r="K131" s="117"/>
      <c r="L131" s="117"/>
      <c r="M131" s="117"/>
      <c r="N131" s="117"/>
      <c r="O131" s="117"/>
      <c r="P131" s="117"/>
      <c r="Q131" s="117"/>
      <c r="R131" s="117"/>
    </row>
    <row r="132" spans="1:18" s="14" customFormat="1" x14ac:dyDescent="0.25">
      <c r="A132" s="117"/>
      <c r="B132" s="117"/>
      <c r="C132" s="117"/>
      <c r="D132" s="117"/>
      <c r="E132" s="117"/>
      <c r="F132" s="117"/>
      <c r="G132" s="117"/>
      <c r="H132" s="117"/>
      <c r="I132" s="117"/>
      <c r="J132" s="117"/>
      <c r="K132" s="117"/>
      <c r="L132" s="117"/>
      <c r="M132" s="117"/>
      <c r="N132" s="117"/>
      <c r="O132" s="117"/>
      <c r="P132" s="117"/>
      <c r="Q132" s="117"/>
      <c r="R132" s="117"/>
    </row>
    <row r="133" spans="1:18" s="14" customFormat="1" x14ac:dyDescent="0.25">
      <c r="A133" s="117"/>
      <c r="B133" s="117"/>
      <c r="C133" s="117"/>
      <c r="D133" s="117"/>
      <c r="E133" s="117"/>
      <c r="F133" s="117"/>
      <c r="G133" s="117"/>
      <c r="H133" s="117"/>
      <c r="I133" s="117"/>
      <c r="J133" s="117"/>
      <c r="K133" s="117"/>
      <c r="L133" s="117"/>
      <c r="M133" s="117"/>
      <c r="N133" s="117"/>
      <c r="O133" s="117"/>
      <c r="P133" s="117"/>
      <c r="Q133" s="117"/>
      <c r="R133" s="117"/>
    </row>
    <row r="134" spans="1:18" s="14" customFormat="1" x14ac:dyDescent="0.25">
      <c r="A134" s="117"/>
      <c r="B134" s="117"/>
      <c r="C134" s="117"/>
      <c r="D134" s="117"/>
      <c r="E134" s="117"/>
      <c r="F134" s="117"/>
      <c r="G134" s="117"/>
      <c r="H134" s="117"/>
      <c r="I134" s="117"/>
      <c r="J134" s="117"/>
      <c r="K134" s="117"/>
      <c r="L134" s="117"/>
      <c r="M134" s="117"/>
      <c r="N134" s="117"/>
      <c r="O134" s="117"/>
      <c r="P134" s="117"/>
      <c r="Q134" s="117"/>
      <c r="R134" s="117"/>
    </row>
    <row r="135" spans="1:18" s="14" customFormat="1" x14ac:dyDescent="0.25">
      <c r="A135" s="117"/>
      <c r="B135" s="117"/>
      <c r="C135" s="117"/>
      <c r="D135" s="117"/>
      <c r="E135" s="117"/>
      <c r="F135" s="117"/>
      <c r="G135" s="117"/>
      <c r="H135" s="117"/>
      <c r="I135" s="117"/>
      <c r="J135" s="117"/>
      <c r="K135" s="117"/>
      <c r="L135" s="117"/>
      <c r="M135" s="117"/>
      <c r="N135" s="117"/>
      <c r="O135" s="117"/>
      <c r="P135" s="117"/>
      <c r="Q135" s="117"/>
      <c r="R135" s="117"/>
    </row>
    <row r="136" spans="1:18" s="14" customFormat="1" x14ac:dyDescent="0.25">
      <c r="A136" s="117"/>
      <c r="B136" s="117"/>
      <c r="C136" s="117"/>
      <c r="D136" s="117"/>
      <c r="E136" s="117"/>
      <c r="F136" s="117"/>
      <c r="G136" s="117"/>
      <c r="H136" s="117"/>
      <c r="I136" s="117"/>
      <c r="J136" s="117"/>
      <c r="K136" s="117"/>
      <c r="L136" s="117"/>
      <c r="M136" s="117"/>
      <c r="N136" s="117"/>
      <c r="O136" s="117"/>
      <c r="P136" s="117"/>
      <c r="Q136" s="117"/>
      <c r="R136" s="117"/>
    </row>
    <row r="137" spans="1:18" s="14" customFormat="1" x14ac:dyDescent="0.25">
      <c r="A137" s="117"/>
      <c r="B137" s="117"/>
      <c r="C137" s="117"/>
      <c r="D137" s="117"/>
      <c r="E137" s="117"/>
      <c r="F137" s="117"/>
      <c r="G137" s="117"/>
      <c r="H137" s="117"/>
      <c r="I137" s="117"/>
      <c r="J137" s="117"/>
      <c r="K137" s="117"/>
      <c r="L137" s="117"/>
      <c r="M137" s="117"/>
      <c r="N137" s="117"/>
      <c r="O137" s="117"/>
      <c r="P137" s="117"/>
      <c r="Q137" s="117"/>
      <c r="R137" s="117"/>
    </row>
    <row r="138" spans="1:18" s="14" customFormat="1" x14ac:dyDescent="0.25">
      <c r="A138" s="117"/>
      <c r="B138" s="117"/>
      <c r="C138" s="117"/>
      <c r="D138" s="117"/>
      <c r="E138" s="117"/>
      <c r="F138" s="117"/>
      <c r="G138" s="117"/>
      <c r="H138" s="117"/>
      <c r="I138" s="117"/>
      <c r="J138" s="117"/>
      <c r="K138" s="117"/>
      <c r="L138" s="117"/>
      <c r="M138" s="117"/>
      <c r="N138" s="117"/>
      <c r="O138" s="117"/>
      <c r="P138" s="117"/>
      <c r="Q138" s="117"/>
      <c r="R138" s="117"/>
    </row>
    <row r="139" spans="1:18" s="14" customFormat="1" x14ac:dyDescent="0.25">
      <c r="A139" s="117"/>
      <c r="B139" s="117"/>
      <c r="C139" s="117"/>
      <c r="D139" s="117"/>
      <c r="E139" s="117"/>
      <c r="F139" s="117"/>
      <c r="G139" s="117"/>
      <c r="H139" s="117"/>
      <c r="I139" s="117"/>
      <c r="J139" s="117"/>
      <c r="K139" s="117"/>
      <c r="L139" s="117"/>
      <c r="M139" s="117"/>
      <c r="N139" s="117"/>
      <c r="O139" s="117"/>
      <c r="P139" s="117"/>
      <c r="Q139" s="117"/>
      <c r="R139" s="117"/>
    </row>
    <row r="140" spans="1:18" s="14" customFormat="1" x14ac:dyDescent="0.25">
      <c r="A140" s="117"/>
      <c r="B140" s="117"/>
      <c r="C140" s="117"/>
      <c r="D140" s="117"/>
      <c r="E140" s="117"/>
      <c r="F140" s="117"/>
      <c r="G140" s="117"/>
      <c r="H140" s="117"/>
      <c r="I140" s="117"/>
      <c r="J140" s="117"/>
      <c r="K140" s="117"/>
      <c r="L140" s="117"/>
      <c r="M140" s="117"/>
      <c r="N140" s="117"/>
      <c r="O140" s="117"/>
      <c r="P140" s="117"/>
      <c r="Q140" s="117"/>
      <c r="R140" s="117"/>
    </row>
    <row r="141" spans="1:18" s="14" customFormat="1" x14ac:dyDescent="0.25">
      <c r="A141" s="117"/>
      <c r="B141" s="117"/>
      <c r="C141" s="117"/>
      <c r="D141" s="117"/>
      <c r="E141" s="117"/>
      <c r="F141" s="117"/>
      <c r="G141" s="117"/>
      <c r="H141" s="117"/>
      <c r="I141" s="117"/>
      <c r="J141" s="117"/>
      <c r="K141" s="117"/>
      <c r="L141" s="117"/>
      <c r="M141" s="117"/>
      <c r="N141" s="117"/>
      <c r="O141" s="117"/>
      <c r="P141" s="117"/>
      <c r="Q141" s="117"/>
      <c r="R141" s="117"/>
    </row>
    <row r="142" spans="1:18" s="14" customFormat="1" x14ac:dyDescent="0.25">
      <c r="A142" s="117"/>
      <c r="B142" s="117"/>
      <c r="C142" s="117"/>
      <c r="D142" s="117"/>
      <c r="E142" s="117"/>
      <c r="F142" s="117"/>
      <c r="G142" s="117"/>
      <c r="H142" s="117"/>
      <c r="I142" s="117"/>
      <c r="J142" s="117"/>
      <c r="K142" s="117"/>
      <c r="L142" s="117"/>
      <c r="M142" s="117"/>
      <c r="N142" s="117"/>
      <c r="O142" s="117"/>
      <c r="P142" s="117"/>
      <c r="Q142" s="117"/>
      <c r="R142" s="117"/>
    </row>
    <row r="143" spans="1:18" s="14" customFormat="1" x14ac:dyDescent="0.25">
      <c r="A143" s="117"/>
      <c r="B143" s="117"/>
      <c r="C143" s="117"/>
      <c r="D143" s="117"/>
      <c r="E143" s="117"/>
      <c r="F143" s="117"/>
      <c r="G143" s="117"/>
      <c r="H143" s="117"/>
      <c r="I143" s="117"/>
      <c r="J143" s="117"/>
      <c r="K143" s="117"/>
      <c r="L143" s="117"/>
      <c r="M143" s="117"/>
      <c r="N143" s="117"/>
      <c r="O143" s="117"/>
      <c r="P143" s="117"/>
      <c r="Q143" s="117"/>
      <c r="R143" s="117"/>
    </row>
    <row r="144" spans="1:18" s="14" customFormat="1" x14ac:dyDescent="0.25">
      <c r="A144" s="117"/>
      <c r="B144" s="117"/>
      <c r="C144" s="117"/>
      <c r="D144" s="117"/>
      <c r="E144" s="117"/>
      <c r="F144" s="117"/>
      <c r="G144" s="117"/>
      <c r="H144" s="117"/>
      <c r="I144" s="117"/>
      <c r="J144" s="117"/>
      <c r="K144" s="117"/>
      <c r="L144" s="117"/>
      <c r="M144" s="117"/>
      <c r="N144" s="117"/>
      <c r="O144" s="117"/>
      <c r="P144" s="117"/>
      <c r="Q144" s="117"/>
      <c r="R144" s="117"/>
    </row>
    <row r="145" spans="1:18" s="14" customFormat="1" x14ac:dyDescent="0.25">
      <c r="A145" s="117"/>
      <c r="B145" s="117"/>
      <c r="C145" s="117"/>
      <c r="D145" s="117"/>
      <c r="E145" s="117"/>
      <c r="F145" s="117"/>
      <c r="G145" s="117"/>
      <c r="H145" s="117"/>
      <c r="I145" s="117"/>
      <c r="J145" s="117"/>
      <c r="K145" s="117"/>
      <c r="L145" s="117"/>
      <c r="M145" s="117"/>
      <c r="N145" s="117"/>
      <c r="O145" s="117"/>
      <c r="P145" s="117"/>
      <c r="Q145" s="117"/>
      <c r="R145" s="117"/>
    </row>
    <row r="146" spans="1:18" s="14" customFormat="1" x14ac:dyDescent="0.25">
      <c r="A146" s="117"/>
      <c r="B146" s="117"/>
      <c r="C146" s="117"/>
      <c r="D146" s="117"/>
      <c r="E146" s="117"/>
      <c r="F146" s="117"/>
      <c r="G146" s="117"/>
      <c r="H146" s="117"/>
      <c r="I146" s="117"/>
      <c r="J146" s="117"/>
      <c r="K146" s="117"/>
      <c r="L146" s="117"/>
      <c r="M146" s="117"/>
      <c r="N146" s="117"/>
      <c r="O146" s="117"/>
      <c r="P146" s="117"/>
      <c r="Q146" s="117"/>
      <c r="R146" s="117"/>
    </row>
    <row r="147" spans="1:18" s="14" customFormat="1" x14ac:dyDescent="0.25">
      <c r="A147" s="117"/>
      <c r="B147" s="117"/>
      <c r="C147" s="117"/>
      <c r="D147" s="117"/>
      <c r="E147" s="117"/>
      <c r="F147" s="117"/>
      <c r="G147" s="117"/>
      <c r="H147" s="117"/>
      <c r="I147" s="117"/>
      <c r="J147" s="117"/>
      <c r="K147" s="117"/>
      <c r="L147" s="117"/>
      <c r="M147" s="117"/>
      <c r="N147" s="117"/>
      <c r="O147" s="117"/>
      <c r="P147" s="117"/>
      <c r="Q147" s="117"/>
      <c r="R147" s="117"/>
    </row>
    <row r="148" spans="1:18" s="14" customFormat="1" x14ac:dyDescent="0.25">
      <c r="A148" s="117"/>
      <c r="B148" s="117"/>
      <c r="C148" s="117"/>
      <c r="D148" s="117"/>
      <c r="E148" s="117"/>
      <c r="F148" s="117"/>
      <c r="G148" s="117"/>
      <c r="H148" s="117"/>
      <c r="I148" s="117"/>
      <c r="J148" s="117"/>
      <c r="K148" s="117"/>
      <c r="L148" s="117"/>
      <c r="M148" s="117"/>
      <c r="N148" s="117"/>
      <c r="O148" s="117"/>
      <c r="P148" s="117"/>
      <c r="Q148" s="117"/>
      <c r="R148" s="117"/>
    </row>
    <row r="149" spans="1:18" s="14" customFormat="1" x14ac:dyDescent="0.25">
      <c r="A149" s="117"/>
      <c r="B149" s="117"/>
      <c r="C149" s="117"/>
      <c r="D149" s="117"/>
      <c r="E149" s="117"/>
      <c r="F149" s="117"/>
      <c r="G149" s="117"/>
      <c r="H149" s="117"/>
      <c r="I149" s="117"/>
      <c r="J149" s="117"/>
      <c r="K149" s="117"/>
      <c r="L149" s="117"/>
      <c r="M149" s="117"/>
      <c r="N149" s="117"/>
      <c r="O149" s="117"/>
      <c r="P149" s="117"/>
      <c r="Q149" s="117"/>
      <c r="R149" s="117"/>
    </row>
    <row r="150" spans="1:18" s="14" customFormat="1" x14ac:dyDescent="0.25">
      <c r="A150" s="117"/>
      <c r="B150" s="117"/>
      <c r="C150" s="117"/>
      <c r="D150" s="117"/>
      <c r="E150" s="117"/>
      <c r="F150" s="117"/>
      <c r="G150" s="117"/>
      <c r="H150" s="117"/>
      <c r="I150" s="117"/>
      <c r="J150" s="117"/>
      <c r="K150" s="117"/>
      <c r="L150" s="117"/>
      <c r="M150" s="117"/>
      <c r="N150" s="117"/>
      <c r="O150" s="117"/>
      <c r="P150" s="117"/>
      <c r="Q150" s="117"/>
      <c r="R150" s="117"/>
    </row>
    <row r="151" spans="1:18" s="14" customFormat="1" x14ac:dyDescent="0.25">
      <c r="A151" s="117"/>
      <c r="B151" s="117"/>
      <c r="C151" s="117"/>
      <c r="D151" s="117"/>
      <c r="E151" s="117"/>
      <c r="F151" s="117"/>
      <c r="G151" s="117"/>
      <c r="H151" s="117"/>
      <c r="I151" s="117"/>
      <c r="J151" s="117"/>
      <c r="K151" s="117"/>
      <c r="L151" s="117"/>
      <c r="M151" s="117"/>
      <c r="N151" s="117"/>
      <c r="O151" s="117"/>
      <c r="P151" s="117"/>
      <c r="Q151" s="117"/>
      <c r="R151" s="117"/>
    </row>
    <row r="152" spans="1:18" s="14" customFormat="1" x14ac:dyDescent="0.25">
      <c r="A152" s="117"/>
      <c r="B152" s="117"/>
      <c r="C152" s="117"/>
      <c r="D152" s="117"/>
      <c r="E152" s="117"/>
      <c r="F152" s="117"/>
      <c r="G152" s="117"/>
      <c r="H152" s="117"/>
      <c r="I152" s="117"/>
      <c r="J152" s="117"/>
      <c r="K152" s="117"/>
      <c r="L152" s="117"/>
      <c r="M152" s="117"/>
      <c r="N152" s="117"/>
      <c r="O152" s="117"/>
      <c r="P152" s="117"/>
      <c r="Q152" s="117"/>
      <c r="R152" s="117"/>
    </row>
    <row r="153" spans="1:18" s="14" customFormat="1" x14ac:dyDescent="0.25">
      <c r="A153" s="117"/>
      <c r="B153" s="117"/>
      <c r="C153" s="117"/>
      <c r="D153" s="117"/>
      <c r="E153" s="117"/>
      <c r="F153" s="117"/>
      <c r="G153" s="117"/>
      <c r="H153" s="117"/>
      <c r="I153" s="117"/>
      <c r="J153" s="117"/>
      <c r="K153" s="117"/>
      <c r="L153" s="117"/>
      <c r="M153" s="117"/>
      <c r="N153" s="117"/>
      <c r="O153" s="117"/>
      <c r="P153" s="117"/>
      <c r="Q153" s="117"/>
      <c r="R153" s="117"/>
    </row>
    <row r="154" spans="1:18" s="14" customFormat="1" x14ac:dyDescent="0.25">
      <c r="A154" s="117"/>
      <c r="B154" s="117"/>
      <c r="C154" s="117"/>
      <c r="D154" s="117"/>
      <c r="E154" s="117"/>
      <c r="F154" s="117"/>
      <c r="G154" s="117"/>
      <c r="H154" s="117"/>
      <c r="I154" s="117"/>
      <c r="J154" s="117"/>
      <c r="K154" s="117"/>
      <c r="L154" s="117"/>
      <c r="M154" s="117"/>
      <c r="N154" s="117"/>
      <c r="O154" s="117"/>
      <c r="P154" s="117"/>
      <c r="Q154" s="117"/>
      <c r="R154" s="117"/>
    </row>
    <row r="155" spans="1:18" s="14" customFormat="1" x14ac:dyDescent="0.25">
      <c r="A155" s="117"/>
      <c r="B155" s="117"/>
      <c r="C155" s="117"/>
      <c r="D155" s="117"/>
      <c r="E155" s="117"/>
      <c r="F155" s="117"/>
      <c r="G155" s="117"/>
      <c r="H155" s="117"/>
      <c r="I155" s="117"/>
      <c r="J155" s="117"/>
      <c r="K155" s="117"/>
      <c r="L155" s="117"/>
      <c r="M155" s="117"/>
      <c r="N155" s="117"/>
      <c r="O155" s="117"/>
      <c r="P155" s="117"/>
      <c r="Q155" s="117"/>
      <c r="R155" s="117"/>
    </row>
    <row r="156" spans="1:18" s="14" customFormat="1" x14ac:dyDescent="0.25">
      <c r="A156" s="117"/>
      <c r="B156" s="117"/>
      <c r="C156" s="117"/>
      <c r="D156" s="117"/>
      <c r="E156" s="117"/>
      <c r="F156" s="117"/>
      <c r="G156" s="117"/>
      <c r="H156" s="117"/>
      <c r="I156" s="117"/>
      <c r="J156" s="117"/>
      <c r="K156" s="117"/>
      <c r="L156" s="117"/>
      <c r="M156" s="117"/>
      <c r="N156" s="117"/>
      <c r="O156" s="117"/>
      <c r="P156" s="117"/>
      <c r="Q156" s="117"/>
      <c r="R156" s="117"/>
    </row>
    <row r="157" spans="1:18" s="14" customFormat="1" x14ac:dyDescent="0.25">
      <c r="A157" s="117"/>
      <c r="B157" s="117"/>
      <c r="C157" s="117"/>
      <c r="D157" s="117"/>
      <c r="E157" s="117"/>
      <c r="F157" s="117"/>
      <c r="G157" s="117"/>
      <c r="H157" s="117"/>
      <c r="I157" s="117"/>
      <c r="J157" s="117"/>
      <c r="K157" s="117"/>
      <c r="L157" s="117"/>
      <c r="M157" s="117"/>
      <c r="N157" s="117"/>
      <c r="O157" s="117"/>
      <c r="P157" s="117"/>
      <c r="Q157" s="117"/>
      <c r="R157" s="117"/>
    </row>
    <row r="158" spans="1:18" s="14" customFormat="1" x14ac:dyDescent="0.25">
      <c r="A158" s="117"/>
      <c r="B158" s="117"/>
      <c r="C158" s="117"/>
      <c r="D158" s="117"/>
      <c r="E158" s="117"/>
      <c r="F158" s="117"/>
      <c r="G158" s="117"/>
      <c r="H158" s="117"/>
      <c r="I158" s="117"/>
      <c r="J158" s="117"/>
      <c r="K158" s="117"/>
      <c r="L158" s="117"/>
      <c r="M158" s="117"/>
      <c r="N158" s="117"/>
      <c r="O158" s="117"/>
      <c r="P158" s="117"/>
      <c r="Q158" s="117"/>
      <c r="R158" s="117"/>
    </row>
    <row r="159" spans="1:18" s="14" customFormat="1" x14ac:dyDescent="0.25">
      <c r="A159" s="117"/>
      <c r="B159" s="117"/>
      <c r="C159" s="117"/>
      <c r="D159" s="117"/>
      <c r="E159" s="117"/>
      <c r="F159" s="117"/>
      <c r="G159" s="117"/>
      <c r="H159" s="117"/>
      <c r="I159" s="117"/>
      <c r="J159" s="117"/>
      <c r="K159" s="117"/>
      <c r="L159" s="117"/>
      <c r="M159" s="117"/>
      <c r="N159" s="117"/>
      <c r="O159" s="117"/>
      <c r="P159" s="117"/>
      <c r="Q159" s="117"/>
      <c r="R159" s="117"/>
    </row>
    <row r="160" spans="1:18" s="14" customFormat="1" x14ac:dyDescent="0.25">
      <c r="A160" s="117"/>
      <c r="B160" s="117"/>
      <c r="C160" s="117"/>
      <c r="D160" s="117"/>
      <c r="E160" s="117"/>
      <c r="F160" s="117"/>
      <c r="G160" s="117"/>
      <c r="H160" s="117"/>
      <c r="I160" s="117"/>
      <c r="J160" s="117"/>
      <c r="K160" s="117"/>
      <c r="L160" s="117"/>
      <c r="M160" s="117"/>
      <c r="N160" s="117"/>
      <c r="O160" s="117"/>
      <c r="P160" s="117"/>
      <c r="Q160" s="117"/>
      <c r="R160" s="117"/>
    </row>
    <row r="161" spans="1:18" x14ac:dyDescent="0.25">
      <c r="A161" s="117"/>
      <c r="B161" s="117"/>
      <c r="C161" s="117"/>
      <c r="D161" s="117"/>
      <c r="E161" s="117"/>
      <c r="F161" s="117"/>
      <c r="G161" s="117"/>
      <c r="H161" s="117"/>
      <c r="I161" s="117"/>
      <c r="J161" s="117"/>
      <c r="K161" s="117"/>
      <c r="L161" s="117"/>
      <c r="M161" s="117"/>
      <c r="N161" s="117"/>
      <c r="O161" s="117"/>
      <c r="P161" s="117"/>
      <c r="Q161" s="117"/>
      <c r="R161" s="117"/>
    </row>
    <row r="162" spans="1:18" x14ac:dyDescent="0.25">
      <c r="A162" s="117"/>
      <c r="B162" s="117"/>
      <c r="C162" s="117"/>
      <c r="D162" s="117"/>
      <c r="E162" s="117"/>
      <c r="F162" s="117"/>
      <c r="G162" s="117"/>
      <c r="H162" s="117"/>
      <c r="I162" s="117"/>
      <c r="J162" s="117"/>
      <c r="K162" s="117"/>
      <c r="L162" s="117"/>
      <c r="M162" s="117"/>
      <c r="N162" s="117"/>
      <c r="O162" s="117"/>
      <c r="P162" s="117"/>
      <c r="Q162" s="117"/>
      <c r="R162" s="117"/>
    </row>
    <row r="163" spans="1:18" x14ac:dyDescent="0.25">
      <c r="A163" s="117"/>
      <c r="B163" s="117"/>
      <c r="C163" s="117"/>
      <c r="D163" s="117"/>
      <c r="E163" s="117"/>
      <c r="F163" s="117"/>
      <c r="G163" s="117"/>
      <c r="H163" s="117"/>
      <c r="I163" s="117"/>
      <c r="J163" s="117"/>
      <c r="K163" s="117"/>
      <c r="L163" s="117"/>
      <c r="M163" s="117"/>
      <c r="N163" s="117"/>
      <c r="O163" s="117"/>
      <c r="P163" s="117"/>
      <c r="Q163" s="117"/>
      <c r="R163" s="117"/>
    </row>
    <row r="164" spans="1:18" x14ac:dyDescent="0.25">
      <c r="A164" s="117"/>
      <c r="B164" s="117"/>
      <c r="C164" s="117"/>
      <c r="D164" s="117"/>
      <c r="E164" s="117"/>
      <c r="F164" s="117"/>
      <c r="G164" s="117"/>
      <c r="H164" s="117"/>
      <c r="I164" s="117"/>
      <c r="J164" s="117"/>
      <c r="K164" s="117"/>
      <c r="L164" s="117"/>
      <c r="M164" s="117"/>
      <c r="N164" s="117"/>
      <c r="O164" s="117"/>
      <c r="P164" s="117"/>
      <c r="Q164" s="117"/>
      <c r="R164" s="117"/>
    </row>
  </sheetData>
  <sheetProtection algorithmName="SHA-512" hashValue="HeIbsUd90+vhH5/ZAkaV0ZXzYhoJm7ZdecTM3ru/RdkzdUAv9Qd5vQzZosjQeR9Bp0dFKVUxBgJg/EDBdfjzwA==" saltValue="PYYz406FtdrqTfFPVD14I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108CE133-0362-447D-B06C-6D9C5CCA7D20}"/>
    <hyperlink ref="L29" r:id="rId2" xr:uid="{D40EA411-4ACD-402C-994F-34722BCD09E9}"/>
    <hyperlink ref="C29" r:id="rId3" xr:uid="{061EF66C-91B8-40F8-960E-B7D36C3B1855}"/>
    <hyperlink ref="I29" r:id="rId4" xr:uid="{C94A9EE5-0296-4C22-8392-38A66976C02F}"/>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316" t="str">
        <f>E1_RiF!B2</f>
        <v>2020/2021</v>
      </c>
      <c r="B1" s="316"/>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418" t="str">
        <f>E1_RiF!B16</f>
        <v>Moduł E1/2</v>
      </c>
      <c r="B3" s="418"/>
      <c r="C3" s="418"/>
      <c r="D3" s="422" t="str">
        <f>E1_RiF!C16</f>
        <v xml:space="preserve">Kluczowe kompetencje dla biznesu </v>
      </c>
      <c r="E3" s="423"/>
      <c r="F3" s="423"/>
      <c r="G3" s="423"/>
      <c r="H3" s="423"/>
      <c r="I3" s="424"/>
      <c r="J3" s="3"/>
      <c r="K3" s="3"/>
      <c r="L3" s="4"/>
      <c r="M3" s="4"/>
      <c r="N3" s="4"/>
      <c r="O3" s="4"/>
      <c r="P3" s="4"/>
      <c r="Q3" s="4"/>
      <c r="R3" s="4"/>
    </row>
    <row r="4" spans="1:19" ht="18.75" thickBot="1" x14ac:dyDescent="0.3">
      <c r="A4" s="317" t="s">
        <v>110</v>
      </c>
      <c r="B4" s="317"/>
      <c r="C4" s="317"/>
      <c r="D4" s="419" t="str">
        <f>E1_RiF!B17</f>
        <v>Kurs 2.1.</v>
      </c>
      <c r="E4" s="420"/>
      <c r="F4" s="420"/>
      <c r="G4" s="420"/>
      <c r="H4" s="420"/>
      <c r="I4" s="421"/>
      <c r="J4" s="3"/>
      <c r="K4" s="3"/>
      <c r="L4" s="4"/>
      <c r="M4" s="4"/>
      <c r="N4" s="4"/>
      <c r="O4" s="4"/>
      <c r="P4" s="4"/>
      <c r="Q4" s="4"/>
      <c r="R4" s="4"/>
    </row>
    <row r="5" spans="1:19" ht="23.25" thickBot="1" x14ac:dyDescent="0.3">
      <c r="A5" s="318" t="s">
        <v>111</v>
      </c>
      <c r="B5" s="318"/>
      <c r="C5" s="318"/>
      <c r="D5" s="319" t="str">
        <f>E1_RiF!C17</f>
        <v xml:space="preserve">Technologie informatyczne i komunikacyjne </v>
      </c>
      <c r="E5" s="319"/>
      <c r="F5" s="319"/>
      <c r="G5" s="319"/>
      <c r="H5" s="319"/>
      <c r="I5" s="319"/>
      <c r="J5" s="319"/>
      <c r="K5" s="319"/>
      <c r="L5" s="320" t="s">
        <v>94</v>
      </c>
      <c r="M5" s="320"/>
      <c r="N5" s="49">
        <f>E1_RiF!D17</f>
        <v>3</v>
      </c>
      <c r="O5" s="320" t="s">
        <v>95</v>
      </c>
      <c r="P5" s="320"/>
      <c r="Q5" s="321" t="str">
        <f>E1_RiF!F16</f>
        <v>dr M. Stankiewicz</v>
      </c>
      <c r="R5" s="321"/>
      <c r="S5" s="321"/>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s="5" customFormat="1" ht="40.5" customHeight="1" thickBot="1" x14ac:dyDescent="0.3">
      <c r="A7" s="318" t="s">
        <v>96</v>
      </c>
      <c r="B7" s="318"/>
      <c r="C7" s="318"/>
      <c r="D7" s="7" t="str">
        <f>E1_RiF!B3</f>
        <v>EKONOMIA</v>
      </c>
      <c r="E7" s="7" t="str">
        <f>E1_RiF!B4</f>
        <v>I stopnia</v>
      </c>
      <c r="F7" s="55" t="s">
        <v>97</v>
      </c>
      <c r="G7" s="45" t="str">
        <f>'M (2)'!G6</f>
        <v>I</v>
      </c>
      <c r="H7" s="55" t="s">
        <v>99</v>
      </c>
      <c r="I7" s="45">
        <f>'M (2)'!I6</f>
        <v>2</v>
      </c>
      <c r="J7" s="247" t="s">
        <v>384</v>
      </c>
      <c r="K7" s="248"/>
      <c r="L7" s="426" t="s">
        <v>100</v>
      </c>
      <c r="M7" s="427"/>
      <c r="N7" s="9" t="s">
        <v>101</v>
      </c>
      <c r="O7" s="342" t="s">
        <v>102</v>
      </c>
      <c r="P7" s="342"/>
      <c r="Q7" s="343" t="s">
        <v>103</v>
      </c>
      <c r="R7" s="343"/>
      <c r="S7" s="50">
        <f>E1_RiF!G17</f>
        <v>18</v>
      </c>
    </row>
    <row r="8" spans="1:19" ht="10.15" customHeight="1" thickBot="1" x14ac:dyDescent="0.3">
      <c r="A8" s="425"/>
      <c r="B8" s="425"/>
      <c r="C8" s="425"/>
      <c r="D8" s="425"/>
      <c r="E8" s="425"/>
      <c r="F8" s="425"/>
      <c r="G8" s="425"/>
      <c r="H8" s="425"/>
      <c r="I8" s="425"/>
      <c r="J8" s="425"/>
      <c r="K8" s="425"/>
      <c r="L8" s="425"/>
      <c r="M8" s="425"/>
      <c r="N8" s="425"/>
      <c r="O8" s="425"/>
      <c r="P8" s="425"/>
      <c r="Q8" s="425"/>
      <c r="R8" s="425"/>
      <c r="S8" s="425"/>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52" t="s">
        <v>107</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340" t="s">
        <v>113</v>
      </c>
      <c r="B11" s="397" t="s">
        <v>114</v>
      </c>
      <c r="C11" s="398"/>
      <c r="D11" s="398"/>
      <c r="E11" s="398"/>
      <c r="F11" s="398"/>
      <c r="G11" s="398"/>
      <c r="H11" s="398"/>
      <c r="I11" s="398"/>
      <c r="J11" s="398"/>
      <c r="K11" s="398"/>
      <c r="L11" s="398"/>
      <c r="M11" s="399"/>
      <c r="N11" s="391" t="s">
        <v>115</v>
      </c>
      <c r="O11" s="392"/>
      <c r="P11" s="392"/>
      <c r="Q11" s="392"/>
      <c r="R11" s="392"/>
      <c r="S11" s="393"/>
    </row>
    <row r="12" spans="1:19" ht="15" customHeight="1" x14ac:dyDescent="0.25">
      <c r="A12" s="340"/>
      <c r="B12" s="400"/>
      <c r="C12" s="401"/>
      <c r="D12" s="401"/>
      <c r="E12" s="401"/>
      <c r="F12" s="401"/>
      <c r="G12" s="401"/>
      <c r="H12" s="401"/>
      <c r="I12" s="401"/>
      <c r="J12" s="401"/>
      <c r="K12" s="401"/>
      <c r="L12" s="401"/>
      <c r="M12" s="402"/>
      <c r="N12" s="394"/>
      <c r="O12" s="395"/>
      <c r="P12" s="395"/>
      <c r="Q12" s="395"/>
      <c r="R12" s="395"/>
      <c r="S12" s="396"/>
    </row>
    <row r="13" spans="1:19" ht="20.100000000000001" customHeight="1" thickBot="1" x14ac:dyDescent="0.3">
      <c r="A13" s="341"/>
      <c r="B13" s="403" t="s">
        <v>468</v>
      </c>
      <c r="C13" s="404"/>
      <c r="D13" s="404"/>
      <c r="E13" s="404"/>
      <c r="F13" s="404"/>
      <c r="G13" s="404"/>
      <c r="H13" s="404"/>
      <c r="I13" s="404"/>
      <c r="J13" s="404"/>
      <c r="K13" s="404"/>
      <c r="L13" s="404"/>
      <c r="M13" s="405"/>
      <c r="N13" s="192"/>
      <c r="O13" s="138" t="s">
        <v>458</v>
      </c>
      <c r="P13" s="139"/>
      <c r="Q13" s="139"/>
      <c r="R13" s="139"/>
      <c r="S13" s="193"/>
    </row>
    <row r="14" spans="1:19" ht="15" customHeight="1" x14ac:dyDescent="0.25">
      <c r="A14" s="322" t="s">
        <v>116</v>
      </c>
      <c r="B14" s="385" t="s">
        <v>774</v>
      </c>
      <c r="C14" s="386"/>
      <c r="D14" s="386"/>
      <c r="E14" s="386"/>
      <c r="F14" s="386"/>
      <c r="G14" s="386"/>
      <c r="H14" s="386"/>
      <c r="I14" s="386"/>
      <c r="J14" s="386"/>
      <c r="K14" s="386"/>
      <c r="L14" s="386"/>
      <c r="M14" s="387"/>
      <c r="N14" s="344" t="s">
        <v>298</v>
      </c>
      <c r="O14" s="345"/>
      <c r="P14" s="345"/>
      <c r="Q14" s="345"/>
      <c r="R14" s="345"/>
      <c r="S14" s="346"/>
    </row>
    <row r="15" spans="1:19" ht="15" customHeight="1" x14ac:dyDescent="0.25">
      <c r="A15" s="323"/>
      <c r="B15" s="334"/>
      <c r="C15" s="335"/>
      <c r="D15" s="335"/>
      <c r="E15" s="335"/>
      <c r="F15" s="335"/>
      <c r="G15" s="335"/>
      <c r="H15" s="335"/>
      <c r="I15" s="335"/>
      <c r="J15" s="335"/>
      <c r="K15" s="335"/>
      <c r="L15" s="335"/>
      <c r="M15" s="336"/>
      <c r="N15" s="325" t="s">
        <v>306</v>
      </c>
      <c r="O15" s="326"/>
      <c r="P15" s="326"/>
      <c r="Q15" s="326"/>
      <c r="R15" s="326"/>
      <c r="S15" s="327"/>
    </row>
    <row r="16" spans="1:19" ht="15" customHeight="1" x14ac:dyDescent="0.25">
      <c r="A16" s="323"/>
      <c r="B16" s="334"/>
      <c r="C16" s="335"/>
      <c r="D16" s="335"/>
      <c r="E16" s="335"/>
      <c r="F16" s="335"/>
      <c r="G16" s="335"/>
      <c r="H16" s="335"/>
      <c r="I16" s="335"/>
      <c r="J16" s="335"/>
      <c r="K16" s="335"/>
      <c r="L16" s="335"/>
      <c r="M16" s="336"/>
      <c r="N16" s="325"/>
      <c r="O16" s="326"/>
      <c r="P16" s="326"/>
      <c r="Q16" s="326"/>
      <c r="R16" s="326"/>
      <c r="S16" s="327"/>
    </row>
    <row r="17" spans="1:19" ht="15" customHeight="1" x14ac:dyDescent="0.25">
      <c r="A17" s="323"/>
      <c r="B17" s="334"/>
      <c r="C17" s="335"/>
      <c r="D17" s="335"/>
      <c r="E17" s="335"/>
      <c r="F17" s="335"/>
      <c r="G17" s="335"/>
      <c r="H17" s="335"/>
      <c r="I17" s="335"/>
      <c r="J17" s="335"/>
      <c r="K17" s="335"/>
      <c r="L17" s="335"/>
      <c r="M17" s="336"/>
      <c r="N17" s="325"/>
      <c r="O17" s="326"/>
      <c r="P17" s="326"/>
      <c r="Q17" s="326"/>
      <c r="R17" s="326"/>
      <c r="S17" s="327"/>
    </row>
    <row r="18" spans="1:19" ht="15" customHeight="1" x14ac:dyDescent="0.25">
      <c r="A18" s="323"/>
      <c r="B18" s="388"/>
      <c r="C18" s="389"/>
      <c r="D18" s="389"/>
      <c r="E18" s="389"/>
      <c r="F18" s="389"/>
      <c r="G18" s="389"/>
      <c r="H18" s="389"/>
      <c r="I18" s="389"/>
      <c r="J18" s="389"/>
      <c r="K18" s="389"/>
      <c r="L18" s="389"/>
      <c r="M18" s="390"/>
      <c r="N18" s="347"/>
      <c r="O18" s="348"/>
      <c r="P18" s="348"/>
      <c r="Q18" s="348"/>
      <c r="R18" s="348"/>
      <c r="S18" s="349"/>
    </row>
    <row r="19" spans="1:19" ht="15" customHeight="1" x14ac:dyDescent="0.25">
      <c r="A19" s="323"/>
      <c r="B19" s="331" t="s">
        <v>775</v>
      </c>
      <c r="C19" s="332"/>
      <c r="D19" s="332"/>
      <c r="E19" s="332"/>
      <c r="F19" s="332"/>
      <c r="G19" s="332"/>
      <c r="H19" s="332"/>
      <c r="I19" s="332"/>
      <c r="J19" s="332"/>
      <c r="K19" s="332"/>
      <c r="L19" s="332"/>
      <c r="M19" s="333"/>
      <c r="N19" s="382" t="s">
        <v>298</v>
      </c>
      <c r="O19" s="383"/>
      <c r="P19" s="383"/>
      <c r="Q19" s="383"/>
      <c r="R19" s="383"/>
      <c r="S19" s="384"/>
    </row>
    <row r="20" spans="1:19" ht="15" customHeight="1" x14ac:dyDescent="0.25">
      <c r="A20" s="323"/>
      <c r="B20" s="334"/>
      <c r="C20" s="335"/>
      <c r="D20" s="335"/>
      <c r="E20" s="335"/>
      <c r="F20" s="335"/>
      <c r="G20" s="335"/>
      <c r="H20" s="335"/>
      <c r="I20" s="335"/>
      <c r="J20" s="335"/>
      <c r="K20" s="335"/>
      <c r="L20" s="335"/>
      <c r="M20" s="336"/>
      <c r="N20" s="325" t="s">
        <v>306</v>
      </c>
      <c r="O20" s="326"/>
      <c r="P20" s="326"/>
      <c r="Q20" s="326"/>
      <c r="R20" s="326"/>
      <c r="S20" s="327"/>
    </row>
    <row r="21" spans="1:19" ht="15" customHeight="1" x14ac:dyDescent="0.25">
      <c r="A21" s="323"/>
      <c r="B21" s="334"/>
      <c r="C21" s="335"/>
      <c r="D21" s="335"/>
      <c r="E21" s="335"/>
      <c r="F21" s="335"/>
      <c r="G21" s="335"/>
      <c r="H21" s="335"/>
      <c r="I21" s="335"/>
      <c r="J21" s="335"/>
      <c r="K21" s="335"/>
      <c r="L21" s="335"/>
      <c r="M21" s="336"/>
      <c r="N21" s="325" t="s">
        <v>307</v>
      </c>
      <c r="O21" s="326"/>
      <c r="P21" s="326"/>
      <c r="Q21" s="326"/>
      <c r="R21" s="326"/>
      <c r="S21" s="327"/>
    </row>
    <row r="22" spans="1:19" ht="15" customHeight="1" x14ac:dyDescent="0.25">
      <c r="A22" s="323"/>
      <c r="B22" s="334"/>
      <c r="C22" s="335"/>
      <c r="D22" s="335"/>
      <c r="E22" s="335"/>
      <c r="F22" s="335"/>
      <c r="G22" s="335"/>
      <c r="H22" s="335"/>
      <c r="I22" s="335"/>
      <c r="J22" s="335"/>
      <c r="K22" s="335"/>
      <c r="L22" s="335"/>
      <c r="M22" s="336"/>
      <c r="N22" s="325"/>
      <c r="O22" s="326"/>
      <c r="P22" s="326"/>
      <c r="Q22" s="326"/>
      <c r="R22" s="326"/>
      <c r="S22" s="327"/>
    </row>
    <row r="23" spans="1:19" ht="15" customHeight="1" x14ac:dyDescent="0.25">
      <c r="A23" s="323"/>
      <c r="B23" s="388"/>
      <c r="C23" s="389"/>
      <c r="D23" s="389"/>
      <c r="E23" s="389"/>
      <c r="F23" s="389"/>
      <c r="G23" s="389"/>
      <c r="H23" s="389"/>
      <c r="I23" s="389"/>
      <c r="J23" s="389"/>
      <c r="K23" s="389"/>
      <c r="L23" s="389"/>
      <c r="M23" s="390"/>
      <c r="N23" s="347"/>
      <c r="O23" s="348"/>
      <c r="P23" s="348"/>
      <c r="Q23" s="348"/>
      <c r="R23" s="348"/>
      <c r="S23" s="349"/>
    </row>
    <row r="24" spans="1:19" ht="15" customHeight="1" x14ac:dyDescent="0.25">
      <c r="A24" s="323"/>
      <c r="B24" s="331" t="s">
        <v>571</v>
      </c>
      <c r="C24" s="332"/>
      <c r="D24" s="332"/>
      <c r="E24" s="332"/>
      <c r="F24" s="332"/>
      <c r="G24" s="332"/>
      <c r="H24" s="332"/>
      <c r="I24" s="332"/>
      <c r="J24" s="332"/>
      <c r="K24" s="332"/>
      <c r="L24" s="332"/>
      <c r="M24" s="333"/>
      <c r="N24" s="382" t="s">
        <v>306</v>
      </c>
      <c r="O24" s="383"/>
      <c r="P24" s="383"/>
      <c r="Q24" s="383"/>
      <c r="R24" s="383"/>
      <c r="S24" s="384"/>
    </row>
    <row r="25" spans="1:19" ht="15" customHeight="1" x14ac:dyDescent="0.25">
      <c r="A25" s="323"/>
      <c r="B25" s="334"/>
      <c r="C25" s="335"/>
      <c r="D25" s="335"/>
      <c r="E25" s="335"/>
      <c r="F25" s="335"/>
      <c r="G25" s="335"/>
      <c r="H25" s="335"/>
      <c r="I25" s="335"/>
      <c r="J25" s="335"/>
      <c r="K25" s="335"/>
      <c r="L25" s="335"/>
      <c r="M25" s="336"/>
      <c r="N25" s="325"/>
      <c r="O25" s="326"/>
      <c r="P25" s="326"/>
      <c r="Q25" s="326"/>
      <c r="R25" s="326"/>
      <c r="S25" s="327"/>
    </row>
    <row r="26" spans="1:19" ht="15" customHeight="1" x14ac:dyDescent="0.25">
      <c r="A26" s="323"/>
      <c r="B26" s="334"/>
      <c r="C26" s="335"/>
      <c r="D26" s="335"/>
      <c r="E26" s="335"/>
      <c r="F26" s="335"/>
      <c r="G26" s="335"/>
      <c r="H26" s="335"/>
      <c r="I26" s="335"/>
      <c r="J26" s="335"/>
      <c r="K26" s="335"/>
      <c r="L26" s="335"/>
      <c r="M26" s="336"/>
      <c r="N26" s="325"/>
      <c r="O26" s="326"/>
      <c r="P26" s="326"/>
      <c r="Q26" s="326"/>
      <c r="R26" s="326"/>
      <c r="S26" s="327"/>
    </row>
    <row r="27" spans="1:19" ht="15" customHeight="1" x14ac:dyDescent="0.25">
      <c r="A27" s="323"/>
      <c r="B27" s="334"/>
      <c r="C27" s="335"/>
      <c r="D27" s="335"/>
      <c r="E27" s="335"/>
      <c r="F27" s="335"/>
      <c r="G27" s="335"/>
      <c r="H27" s="335"/>
      <c r="I27" s="335"/>
      <c r="J27" s="335"/>
      <c r="K27" s="335"/>
      <c r="L27" s="335"/>
      <c r="M27" s="336"/>
      <c r="N27" s="325"/>
      <c r="O27" s="326"/>
      <c r="P27" s="326"/>
      <c r="Q27" s="326"/>
      <c r="R27" s="326"/>
      <c r="S27" s="327"/>
    </row>
    <row r="28" spans="1:19" ht="15" customHeight="1" thickBot="1" x14ac:dyDescent="0.3">
      <c r="A28" s="323"/>
      <c r="B28" s="388"/>
      <c r="C28" s="389"/>
      <c r="D28" s="389"/>
      <c r="E28" s="389"/>
      <c r="F28" s="389"/>
      <c r="G28" s="389"/>
      <c r="H28" s="389"/>
      <c r="I28" s="389"/>
      <c r="J28" s="389"/>
      <c r="K28" s="389"/>
      <c r="L28" s="389"/>
      <c r="M28" s="390"/>
      <c r="N28" s="347"/>
      <c r="O28" s="348"/>
      <c r="P28" s="348"/>
      <c r="Q28" s="348"/>
      <c r="R28" s="348"/>
      <c r="S28" s="349"/>
    </row>
    <row r="29" spans="1:19" ht="15" hidden="1" customHeight="1" x14ac:dyDescent="0.25">
      <c r="A29" s="323"/>
      <c r="B29" s="331"/>
      <c r="C29" s="332"/>
      <c r="D29" s="332"/>
      <c r="E29" s="332"/>
      <c r="F29" s="332"/>
      <c r="G29" s="332"/>
      <c r="H29" s="332"/>
      <c r="I29" s="332"/>
      <c r="J29" s="332"/>
      <c r="K29" s="332"/>
      <c r="L29" s="332"/>
      <c r="M29" s="333"/>
      <c r="N29" s="382"/>
      <c r="O29" s="383"/>
      <c r="P29" s="383"/>
      <c r="Q29" s="383"/>
      <c r="R29" s="383"/>
      <c r="S29" s="384"/>
    </row>
    <row r="30" spans="1:19" ht="15" hidden="1" customHeight="1" x14ac:dyDescent="0.25">
      <c r="A30" s="323"/>
      <c r="B30" s="334"/>
      <c r="C30" s="335"/>
      <c r="D30" s="335"/>
      <c r="E30" s="335"/>
      <c r="F30" s="335"/>
      <c r="G30" s="335"/>
      <c r="H30" s="335"/>
      <c r="I30" s="335"/>
      <c r="J30" s="335"/>
      <c r="K30" s="335"/>
      <c r="L30" s="335"/>
      <c r="M30" s="336"/>
      <c r="N30" s="325"/>
      <c r="O30" s="326"/>
      <c r="P30" s="326"/>
      <c r="Q30" s="326"/>
      <c r="R30" s="326"/>
      <c r="S30" s="327"/>
    </row>
    <row r="31" spans="1:19" ht="15" hidden="1" customHeight="1" x14ac:dyDescent="0.25">
      <c r="A31" s="323"/>
      <c r="B31" s="334"/>
      <c r="C31" s="335"/>
      <c r="D31" s="335"/>
      <c r="E31" s="335"/>
      <c r="F31" s="335"/>
      <c r="G31" s="335"/>
      <c r="H31" s="335"/>
      <c r="I31" s="335"/>
      <c r="J31" s="335"/>
      <c r="K31" s="335"/>
      <c r="L31" s="335"/>
      <c r="M31" s="336"/>
      <c r="N31" s="325"/>
      <c r="O31" s="326"/>
      <c r="P31" s="326"/>
      <c r="Q31" s="326"/>
      <c r="R31" s="326"/>
      <c r="S31" s="327"/>
    </row>
    <row r="32" spans="1:19" ht="15" hidden="1" customHeight="1" x14ac:dyDescent="0.25">
      <c r="A32" s="323"/>
      <c r="B32" s="334"/>
      <c r="C32" s="335"/>
      <c r="D32" s="335"/>
      <c r="E32" s="335"/>
      <c r="F32" s="335"/>
      <c r="G32" s="335"/>
      <c r="H32" s="335"/>
      <c r="I32" s="335"/>
      <c r="J32" s="335"/>
      <c r="K32" s="335"/>
      <c r="L32" s="335"/>
      <c r="M32" s="336"/>
      <c r="N32" s="325"/>
      <c r="O32" s="326"/>
      <c r="P32" s="326"/>
      <c r="Q32" s="326"/>
      <c r="R32" s="326"/>
      <c r="S32" s="327"/>
    </row>
    <row r="33" spans="1:19" ht="15" hidden="1" customHeight="1" thickBot="1" x14ac:dyDescent="0.3">
      <c r="A33" s="324"/>
      <c r="B33" s="337"/>
      <c r="C33" s="338"/>
      <c r="D33" s="338"/>
      <c r="E33" s="338"/>
      <c r="F33" s="338"/>
      <c r="G33" s="338"/>
      <c r="H33" s="338"/>
      <c r="I33" s="338"/>
      <c r="J33" s="338"/>
      <c r="K33" s="338"/>
      <c r="L33" s="338"/>
      <c r="M33" s="339"/>
      <c r="N33" s="415"/>
      <c r="O33" s="416"/>
      <c r="P33" s="416"/>
      <c r="Q33" s="416"/>
      <c r="R33" s="416"/>
      <c r="S33" s="417"/>
    </row>
    <row r="34" spans="1:19" ht="15" customHeight="1" x14ac:dyDescent="0.25">
      <c r="A34" s="328" t="s">
        <v>117</v>
      </c>
      <c r="B34" s="385" t="s">
        <v>776</v>
      </c>
      <c r="C34" s="386"/>
      <c r="D34" s="386"/>
      <c r="E34" s="386"/>
      <c r="F34" s="386"/>
      <c r="G34" s="386"/>
      <c r="H34" s="386"/>
      <c r="I34" s="386"/>
      <c r="J34" s="386"/>
      <c r="K34" s="386"/>
      <c r="L34" s="386"/>
      <c r="M34" s="387"/>
      <c r="N34" s="344" t="s">
        <v>309</v>
      </c>
      <c r="O34" s="345"/>
      <c r="P34" s="345"/>
      <c r="Q34" s="345"/>
      <c r="R34" s="345"/>
      <c r="S34" s="346"/>
    </row>
    <row r="35" spans="1:19" ht="15" customHeight="1" x14ac:dyDescent="0.25">
      <c r="A35" s="329"/>
      <c r="B35" s="334"/>
      <c r="C35" s="335"/>
      <c r="D35" s="335"/>
      <c r="E35" s="335"/>
      <c r="F35" s="335"/>
      <c r="G35" s="335"/>
      <c r="H35" s="335"/>
      <c r="I35" s="335"/>
      <c r="J35" s="335"/>
      <c r="K35" s="335"/>
      <c r="L35" s="335"/>
      <c r="M35" s="336"/>
      <c r="N35" s="325" t="s">
        <v>315</v>
      </c>
      <c r="O35" s="326"/>
      <c r="P35" s="326"/>
      <c r="Q35" s="326"/>
      <c r="R35" s="326"/>
      <c r="S35" s="327"/>
    </row>
    <row r="36" spans="1:19" ht="15" customHeight="1" x14ac:dyDescent="0.25">
      <c r="A36" s="329"/>
      <c r="B36" s="334"/>
      <c r="C36" s="335"/>
      <c r="D36" s="335"/>
      <c r="E36" s="335"/>
      <c r="F36" s="335"/>
      <c r="G36" s="335"/>
      <c r="H36" s="335"/>
      <c r="I36" s="335"/>
      <c r="J36" s="335"/>
      <c r="K36" s="335"/>
      <c r="L36" s="335"/>
      <c r="M36" s="336"/>
      <c r="N36" s="325"/>
      <c r="O36" s="326"/>
      <c r="P36" s="326"/>
      <c r="Q36" s="326"/>
      <c r="R36" s="326"/>
      <c r="S36" s="327"/>
    </row>
    <row r="37" spans="1:19" ht="15" customHeight="1" x14ac:dyDescent="0.25">
      <c r="A37" s="329"/>
      <c r="B37" s="334"/>
      <c r="C37" s="335"/>
      <c r="D37" s="335"/>
      <c r="E37" s="335"/>
      <c r="F37" s="335"/>
      <c r="G37" s="335"/>
      <c r="H37" s="335"/>
      <c r="I37" s="335"/>
      <c r="J37" s="335"/>
      <c r="K37" s="335"/>
      <c r="L37" s="335"/>
      <c r="M37" s="336"/>
      <c r="N37" s="325"/>
      <c r="O37" s="326"/>
      <c r="P37" s="326"/>
      <c r="Q37" s="326"/>
      <c r="R37" s="326"/>
      <c r="S37" s="327"/>
    </row>
    <row r="38" spans="1:19" ht="15" customHeight="1" x14ac:dyDescent="0.25">
      <c r="A38" s="329"/>
      <c r="B38" s="388"/>
      <c r="C38" s="389"/>
      <c r="D38" s="389"/>
      <c r="E38" s="389"/>
      <c r="F38" s="389"/>
      <c r="G38" s="389"/>
      <c r="H38" s="389"/>
      <c r="I38" s="389"/>
      <c r="J38" s="389"/>
      <c r="K38" s="389"/>
      <c r="L38" s="389"/>
      <c r="M38" s="390"/>
      <c r="N38" s="347"/>
      <c r="O38" s="348"/>
      <c r="P38" s="348"/>
      <c r="Q38" s="348"/>
      <c r="R38" s="348"/>
      <c r="S38" s="349"/>
    </row>
    <row r="39" spans="1:19" ht="15" customHeight="1" x14ac:dyDescent="0.25">
      <c r="A39" s="329"/>
      <c r="B39" s="331" t="s">
        <v>576</v>
      </c>
      <c r="C39" s="332"/>
      <c r="D39" s="332"/>
      <c r="E39" s="332"/>
      <c r="F39" s="332"/>
      <c r="G39" s="332"/>
      <c r="H39" s="332"/>
      <c r="I39" s="332"/>
      <c r="J39" s="332"/>
      <c r="K39" s="332"/>
      <c r="L39" s="332"/>
      <c r="M39" s="333"/>
      <c r="N39" s="382" t="s">
        <v>309</v>
      </c>
      <c r="O39" s="383"/>
      <c r="P39" s="383"/>
      <c r="Q39" s="383"/>
      <c r="R39" s="383"/>
      <c r="S39" s="384"/>
    </row>
    <row r="40" spans="1:19" ht="15" customHeight="1" x14ac:dyDescent="0.25">
      <c r="A40" s="329"/>
      <c r="B40" s="334"/>
      <c r="C40" s="335"/>
      <c r="D40" s="335"/>
      <c r="E40" s="335"/>
      <c r="F40" s="335"/>
      <c r="G40" s="335"/>
      <c r="H40" s="335"/>
      <c r="I40" s="335"/>
      <c r="J40" s="335"/>
      <c r="K40" s="335"/>
      <c r="L40" s="335"/>
      <c r="M40" s="336"/>
      <c r="N40" s="325" t="s">
        <v>317</v>
      </c>
      <c r="O40" s="326"/>
      <c r="P40" s="326"/>
      <c r="Q40" s="326"/>
      <c r="R40" s="326"/>
      <c r="S40" s="327"/>
    </row>
    <row r="41" spans="1:19" ht="15" customHeight="1" x14ac:dyDescent="0.25">
      <c r="A41" s="329"/>
      <c r="B41" s="334"/>
      <c r="C41" s="335"/>
      <c r="D41" s="335"/>
      <c r="E41" s="335"/>
      <c r="F41" s="335"/>
      <c r="G41" s="335"/>
      <c r="H41" s="335"/>
      <c r="I41" s="335"/>
      <c r="J41" s="335"/>
      <c r="K41" s="335"/>
      <c r="L41" s="335"/>
      <c r="M41" s="336"/>
      <c r="N41" s="325"/>
      <c r="O41" s="326"/>
      <c r="P41" s="326"/>
      <c r="Q41" s="326"/>
      <c r="R41" s="326"/>
      <c r="S41" s="327"/>
    </row>
    <row r="42" spans="1:19" ht="15" customHeight="1" x14ac:dyDescent="0.25">
      <c r="A42" s="329"/>
      <c r="B42" s="334"/>
      <c r="C42" s="335"/>
      <c r="D42" s="335"/>
      <c r="E42" s="335"/>
      <c r="F42" s="335"/>
      <c r="G42" s="335"/>
      <c r="H42" s="335"/>
      <c r="I42" s="335"/>
      <c r="J42" s="335"/>
      <c r="K42" s="335"/>
      <c r="L42" s="335"/>
      <c r="M42" s="336"/>
      <c r="N42" s="325"/>
      <c r="O42" s="326"/>
      <c r="P42" s="326"/>
      <c r="Q42" s="326"/>
      <c r="R42" s="326"/>
      <c r="S42" s="327"/>
    </row>
    <row r="43" spans="1:19" ht="15" customHeight="1" x14ac:dyDescent="0.25">
      <c r="A43" s="329"/>
      <c r="B43" s="388"/>
      <c r="C43" s="389"/>
      <c r="D43" s="389"/>
      <c r="E43" s="389"/>
      <c r="F43" s="389"/>
      <c r="G43" s="389"/>
      <c r="H43" s="389"/>
      <c r="I43" s="389"/>
      <c r="J43" s="389"/>
      <c r="K43" s="389"/>
      <c r="L43" s="389"/>
      <c r="M43" s="390"/>
      <c r="N43" s="347"/>
      <c r="O43" s="348"/>
      <c r="P43" s="348"/>
      <c r="Q43" s="348"/>
      <c r="R43" s="348"/>
      <c r="S43" s="349"/>
    </row>
    <row r="44" spans="1:19" ht="15" customHeight="1" x14ac:dyDescent="0.25">
      <c r="A44" s="329"/>
      <c r="B44" s="331" t="s">
        <v>777</v>
      </c>
      <c r="C44" s="332"/>
      <c r="D44" s="332"/>
      <c r="E44" s="332"/>
      <c r="F44" s="332"/>
      <c r="G44" s="332"/>
      <c r="H44" s="332"/>
      <c r="I44" s="332"/>
      <c r="J44" s="332"/>
      <c r="K44" s="332"/>
      <c r="L44" s="332"/>
      <c r="M44" s="333"/>
      <c r="N44" s="382" t="s">
        <v>309</v>
      </c>
      <c r="O44" s="383"/>
      <c r="P44" s="383"/>
      <c r="Q44" s="383"/>
      <c r="R44" s="383"/>
      <c r="S44" s="384"/>
    </row>
    <row r="45" spans="1:19" ht="15" customHeight="1" x14ac:dyDescent="0.25">
      <c r="A45" s="329"/>
      <c r="B45" s="334"/>
      <c r="C45" s="335"/>
      <c r="D45" s="335"/>
      <c r="E45" s="335"/>
      <c r="F45" s="335"/>
      <c r="G45" s="335"/>
      <c r="H45" s="335"/>
      <c r="I45" s="335"/>
      <c r="J45" s="335"/>
      <c r="K45" s="335"/>
      <c r="L45" s="335"/>
      <c r="M45" s="336"/>
      <c r="N45" s="325"/>
      <c r="O45" s="326"/>
      <c r="P45" s="326"/>
      <c r="Q45" s="326"/>
      <c r="R45" s="326"/>
      <c r="S45" s="327"/>
    </row>
    <row r="46" spans="1:19" ht="15" customHeight="1" x14ac:dyDescent="0.25">
      <c r="A46" s="329"/>
      <c r="B46" s="334"/>
      <c r="C46" s="335"/>
      <c r="D46" s="335"/>
      <c r="E46" s="335"/>
      <c r="F46" s="335"/>
      <c r="G46" s="335"/>
      <c r="H46" s="335"/>
      <c r="I46" s="335"/>
      <c r="J46" s="335"/>
      <c r="K46" s="335"/>
      <c r="L46" s="335"/>
      <c r="M46" s="336"/>
      <c r="N46" s="325"/>
      <c r="O46" s="326"/>
      <c r="P46" s="326"/>
      <c r="Q46" s="326"/>
      <c r="R46" s="326"/>
      <c r="S46" s="327"/>
    </row>
    <row r="47" spans="1:19" ht="15" customHeight="1" x14ac:dyDescent="0.25">
      <c r="A47" s="329"/>
      <c r="B47" s="334"/>
      <c r="C47" s="335"/>
      <c r="D47" s="335"/>
      <c r="E47" s="335"/>
      <c r="F47" s="335"/>
      <c r="G47" s="335"/>
      <c r="H47" s="335"/>
      <c r="I47" s="335"/>
      <c r="J47" s="335"/>
      <c r="K47" s="335"/>
      <c r="L47" s="335"/>
      <c r="M47" s="336"/>
      <c r="N47" s="325"/>
      <c r="O47" s="326"/>
      <c r="P47" s="326"/>
      <c r="Q47" s="326"/>
      <c r="R47" s="326"/>
      <c r="S47" s="327"/>
    </row>
    <row r="48" spans="1:19" ht="15" customHeight="1" x14ac:dyDescent="0.25">
      <c r="A48" s="329"/>
      <c r="B48" s="388"/>
      <c r="C48" s="389"/>
      <c r="D48" s="389"/>
      <c r="E48" s="389"/>
      <c r="F48" s="389"/>
      <c r="G48" s="389"/>
      <c r="H48" s="389"/>
      <c r="I48" s="389"/>
      <c r="J48" s="389"/>
      <c r="K48" s="389"/>
      <c r="L48" s="389"/>
      <c r="M48" s="390"/>
      <c r="N48" s="347"/>
      <c r="O48" s="348"/>
      <c r="P48" s="348"/>
      <c r="Q48" s="348"/>
      <c r="R48" s="348"/>
      <c r="S48" s="349"/>
    </row>
    <row r="49" spans="1:19" ht="15" customHeight="1" x14ac:dyDescent="0.25">
      <c r="A49" s="329"/>
      <c r="B49" s="331" t="s">
        <v>778</v>
      </c>
      <c r="C49" s="332"/>
      <c r="D49" s="332"/>
      <c r="E49" s="332"/>
      <c r="F49" s="332"/>
      <c r="G49" s="332"/>
      <c r="H49" s="332"/>
      <c r="I49" s="332"/>
      <c r="J49" s="332"/>
      <c r="K49" s="332"/>
      <c r="L49" s="332"/>
      <c r="M49" s="333"/>
      <c r="N49" s="382" t="s">
        <v>317</v>
      </c>
      <c r="O49" s="383"/>
      <c r="P49" s="383"/>
      <c r="Q49" s="383"/>
      <c r="R49" s="383"/>
      <c r="S49" s="384"/>
    </row>
    <row r="50" spans="1:19" ht="15" customHeight="1" x14ac:dyDescent="0.25">
      <c r="A50" s="329"/>
      <c r="B50" s="334"/>
      <c r="C50" s="335"/>
      <c r="D50" s="335"/>
      <c r="E50" s="335"/>
      <c r="F50" s="335"/>
      <c r="G50" s="335"/>
      <c r="H50" s="335"/>
      <c r="I50" s="335"/>
      <c r="J50" s="335"/>
      <c r="K50" s="335"/>
      <c r="L50" s="335"/>
      <c r="M50" s="336"/>
      <c r="N50" s="325"/>
      <c r="O50" s="326"/>
      <c r="P50" s="326"/>
      <c r="Q50" s="326"/>
      <c r="R50" s="326"/>
      <c r="S50" s="327"/>
    </row>
    <row r="51" spans="1:19" ht="15" customHeight="1" x14ac:dyDescent="0.25">
      <c r="A51" s="329"/>
      <c r="B51" s="334"/>
      <c r="C51" s="335"/>
      <c r="D51" s="335"/>
      <c r="E51" s="335"/>
      <c r="F51" s="335"/>
      <c r="G51" s="335"/>
      <c r="H51" s="335"/>
      <c r="I51" s="335"/>
      <c r="J51" s="335"/>
      <c r="K51" s="335"/>
      <c r="L51" s="335"/>
      <c r="M51" s="336"/>
      <c r="N51" s="325"/>
      <c r="O51" s="326"/>
      <c r="P51" s="326"/>
      <c r="Q51" s="326"/>
      <c r="R51" s="326"/>
      <c r="S51" s="327"/>
    </row>
    <row r="52" spans="1:19" ht="15" customHeight="1" x14ac:dyDescent="0.25">
      <c r="A52" s="329"/>
      <c r="B52" s="334"/>
      <c r="C52" s="335"/>
      <c r="D52" s="335"/>
      <c r="E52" s="335"/>
      <c r="F52" s="335"/>
      <c r="G52" s="335"/>
      <c r="H52" s="335"/>
      <c r="I52" s="335"/>
      <c r="J52" s="335"/>
      <c r="K52" s="335"/>
      <c r="L52" s="335"/>
      <c r="M52" s="336"/>
      <c r="N52" s="325"/>
      <c r="O52" s="326"/>
      <c r="P52" s="326"/>
      <c r="Q52" s="326"/>
      <c r="R52" s="326"/>
      <c r="S52" s="327"/>
    </row>
    <row r="53" spans="1:19" ht="15" customHeight="1" thickBot="1" x14ac:dyDescent="0.3">
      <c r="A53" s="330"/>
      <c r="B53" s="337"/>
      <c r="C53" s="338"/>
      <c r="D53" s="338"/>
      <c r="E53" s="338"/>
      <c r="F53" s="338"/>
      <c r="G53" s="338"/>
      <c r="H53" s="338"/>
      <c r="I53" s="338"/>
      <c r="J53" s="338"/>
      <c r="K53" s="338"/>
      <c r="L53" s="338"/>
      <c r="M53" s="339"/>
      <c r="N53" s="415"/>
      <c r="O53" s="416"/>
      <c r="P53" s="416"/>
      <c r="Q53" s="416"/>
      <c r="R53" s="416"/>
      <c r="S53" s="417"/>
    </row>
    <row r="54" spans="1:19" ht="15" customHeight="1" x14ac:dyDescent="0.25">
      <c r="A54" s="491" t="s">
        <v>118</v>
      </c>
      <c r="B54" s="334" t="s">
        <v>579</v>
      </c>
      <c r="C54" s="335"/>
      <c r="D54" s="335"/>
      <c r="E54" s="335"/>
      <c r="F54" s="335"/>
      <c r="G54" s="335"/>
      <c r="H54" s="335"/>
      <c r="I54" s="335"/>
      <c r="J54" s="335"/>
      <c r="K54" s="335"/>
      <c r="L54" s="335"/>
      <c r="M54" s="336"/>
      <c r="N54" s="344" t="s">
        <v>325</v>
      </c>
      <c r="O54" s="345"/>
      <c r="P54" s="345"/>
      <c r="Q54" s="345"/>
      <c r="R54" s="345"/>
      <c r="S54" s="346"/>
    </row>
    <row r="55" spans="1:19" ht="15" customHeight="1" x14ac:dyDescent="0.25">
      <c r="A55" s="323"/>
      <c r="B55" s="334"/>
      <c r="C55" s="335"/>
      <c r="D55" s="335"/>
      <c r="E55" s="335"/>
      <c r="F55" s="335"/>
      <c r="G55" s="335"/>
      <c r="H55" s="335"/>
      <c r="I55" s="335"/>
      <c r="J55" s="335"/>
      <c r="K55" s="335"/>
      <c r="L55" s="335"/>
      <c r="M55" s="336"/>
      <c r="N55" s="325" t="s">
        <v>326</v>
      </c>
      <c r="O55" s="326"/>
      <c r="P55" s="326"/>
      <c r="Q55" s="326"/>
      <c r="R55" s="326"/>
      <c r="S55" s="327"/>
    </row>
    <row r="56" spans="1:19" ht="15" customHeight="1" x14ac:dyDescent="0.25">
      <c r="A56" s="323"/>
      <c r="B56" s="334"/>
      <c r="C56" s="335"/>
      <c r="D56" s="335"/>
      <c r="E56" s="335"/>
      <c r="F56" s="335"/>
      <c r="G56" s="335"/>
      <c r="H56" s="335"/>
      <c r="I56" s="335"/>
      <c r="J56" s="335"/>
      <c r="K56" s="335"/>
      <c r="L56" s="335"/>
      <c r="M56" s="336"/>
      <c r="N56" s="325"/>
      <c r="O56" s="326"/>
      <c r="P56" s="326"/>
      <c r="Q56" s="326"/>
      <c r="R56" s="326"/>
      <c r="S56" s="327"/>
    </row>
    <row r="57" spans="1:19" ht="15" customHeight="1" x14ac:dyDescent="0.25">
      <c r="A57" s="323"/>
      <c r="B57" s="334"/>
      <c r="C57" s="335"/>
      <c r="D57" s="335"/>
      <c r="E57" s="335"/>
      <c r="F57" s="335"/>
      <c r="G57" s="335"/>
      <c r="H57" s="335"/>
      <c r="I57" s="335"/>
      <c r="J57" s="335"/>
      <c r="K57" s="335"/>
      <c r="L57" s="335"/>
      <c r="M57" s="336"/>
      <c r="N57" s="325"/>
      <c r="O57" s="326"/>
      <c r="P57" s="326"/>
      <c r="Q57" s="326"/>
      <c r="R57" s="326"/>
      <c r="S57" s="327"/>
    </row>
    <row r="58" spans="1:19" ht="15" customHeight="1" x14ac:dyDescent="0.25">
      <c r="A58" s="323"/>
      <c r="B58" s="388"/>
      <c r="C58" s="389"/>
      <c r="D58" s="389"/>
      <c r="E58" s="389"/>
      <c r="F58" s="389"/>
      <c r="G58" s="389"/>
      <c r="H58" s="389"/>
      <c r="I58" s="389"/>
      <c r="J58" s="389"/>
      <c r="K58" s="389"/>
      <c r="L58" s="389"/>
      <c r="M58" s="390"/>
      <c r="N58" s="347"/>
      <c r="O58" s="348"/>
      <c r="P58" s="348"/>
      <c r="Q58" s="348"/>
      <c r="R58" s="348"/>
      <c r="S58" s="349"/>
    </row>
    <row r="59" spans="1:19" ht="15" customHeight="1" x14ac:dyDescent="0.25">
      <c r="A59" s="323"/>
      <c r="B59" s="331" t="s">
        <v>580</v>
      </c>
      <c r="C59" s="332"/>
      <c r="D59" s="332"/>
      <c r="E59" s="332"/>
      <c r="F59" s="332"/>
      <c r="G59" s="332"/>
      <c r="H59" s="332"/>
      <c r="I59" s="332"/>
      <c r="J59" s="332"/>
      <c r="K59" s="332"/>
      <c r="L59" s="332"/>
      <c r="M59" s="333"/>
      <c r="N59" s="382" t="s">
        <v>323</v>
      </c>
      <c r="O59" s="383"/>
      <c r="P59" s="383"/>
      <c r="Q59" s="383"/>
      <c r="R59" s="383"/>
      <c r="S59" s="384"/>
    </row>
    <row r="60" spans="1:19" ht="15" customHeight="1" x14ac:dyDescent="0.25">
      <c r="A60" s="323"/>
      <c r="B60" s="334"/>
      <c r="C60" s="335"/>
      <c r="D60" s="335"/>
      <c r="E60" s="335"/>
      <c r="F60" s="335"/>
      <c r="G60" s="335"/>
      <c r="H60" s="335"/>
      <c r="I60" s="335"/>
      <c r="J60" s="335"/>
      <c r="K60" s="335"/>
      <c r="L60" s="335"/>
      <c r="M60" s="336"/>
      <c r="N60" s="325" t="s">
        <v>327</v>
      </c>
      <c r="O60" s="326"/>
      <c r="P60" s="326"/>
      <c r="Q60" s="326"/>
      <c r="R60" s="326"/>
      <c r="S60" s="327"/>
    </row>
    <row r="61" spans="1:19" ht="15" customHeight="1" x14ac:dyDescent="0.25">
      <c r="A61" s="323"/>
      <c r="B61" s="334"/>
      <c r="C61" s="335"/>
      <c r="D61" s="335"/>
      <c r="E61" s="335"/>
      <c r="F61" s="335"/>
      <c r="G61" s="335"/>
      <c r="H61" s="335"/>
      <c r="I61" s="335"/>
      <c r="J61" s="335"/>
      <c r="K61" s="335"/>
      <c r="L61" s="335"/>
      <c r="M61" s="336"/>
      <c r="N61" s="325" t="s">
        <v>324</v>
      </c>
      <c r="O61" s="326"/>
      <c r="P61" s="326"/>
      <c r="Q61" s="326"/>
      <c r="R61" s="326"/>
      <c r="S61" s="327"/>
    </row>
    <row r="62" spans="1:19" ht="15" customHeight="1" x14ac:dyDescent="0.25">
      <c r="A62" s="323"/>
      <c r="B62" s="334"/>
      <c r="C62" s="335"/>
      <c r="D62" s="335"/>
      <c r="E62" s="335"/>
      <c r="F62" s="335"/>
      <c r="G62" s="335"/>
      <c r="H62" s="335"/>
      <c r="I62" s="335"/>
      <c r="J62" s="335"/>
      <c r="K62" s="335"/>
      <c r="L62" s="335"/>
      <c r="M62" s="336"/>
      <c r="N62" s="325" t="s">
        <v>329</v>
      </c>
      <c r="O62" s="326"/>
      <c r="P62" s="326"/>
      <c r="Q62" s="326"/>
      <c r="R62" s="326"/>
      <c r="S62" s="327"/>
    </row>
    <row r="63" spans="1:19" ht="15" customHeight="1" x14ac:dyDescent="0.25">
      <c r="A63" s="323"/>
      <c r="B63" s="388"/>
      <c r="C63" s="389"/>
      <c r="D63" s="389"/>
      <c r="E63" s="389"/>
      <c r="F63" s="389"/>
      <c r="G63" s="389"/>
      <c r="H63" s="389"/>
      <c r="I63" s="389"/>
      <c r="J63" s="389"/>
      <c r="K63" s="389"/>
      <c r="L63" s="389"/>
      <c r="M63" s="390"/>
      <c r="N63" s="347"/>
      <c r="O63" s="348"/>
      <c r="P63" s="348"/>
      <c r="Q63" s="348"/>
      <c r="R63" s="348"/>
      <c r="S63" s="349"/>
    </row>
    <row r="64" spans="1:19" ht="15" customHeight="1" x14ac:dyDescent="0.25">
      <c r="A64" s="323"/>
      <c r="B64" s="331" t="s">
        <v>581</v>
      </c>
      <c r="C64" s="332"/>
      <c r="D64" s="332"/>
      <c r="E64" s="332"/>
      <c r="F64" s="332"/>
      <c r="G64" s="332"/>
      <c r="H64" s="332"/>
      <c r="I64" s="332"/>
      <c r="J64" s="332"/>
      <c r="K64" s="332"/>
      <c r="L64" s="332"/>
      <c r="M64" s="333"/>
      <c r="N64" s="382" t="s">
        <v>325</v>
      </c>
      <c r="O64" s="383"/>
      <c r="P64" s="383"/>
      <c r="Q64" s="383"/>
      <c r="R64" s="383"/>
      <c r="S64" s="384"/>
    </row>
    <row r="65" spans="1:19" ht="15" customHeight="1" x14ac:dyDescent="0.25">
      <c r="A65" s="323"/>
      <c r="B65" s="334"/>
      <c r="C65" s="335"/>
      <c r="D65" s="335"/>
      <c r="E65" s="335"/>
      <c r="F65" s="335"/>
      <c r="G65" s="335"/>
      <c r="H65" s="335"/>
      <c r="I65" s="335"/>
      <c r="J65" s="335"/>
      <c r="K65" s="335"/>
      <c r="L65" s="335"/>
      <c r="M65" s="336"/>
      <c r="N65" s="325" t="s">
        <v>326</v>
      </c>
      <c r="O65" s="326"/>
      <c r="P65" s="326"/>
      <c r="Q65" s="326"/>
      <c r="R65" s="326"/>
      <c r="S65" s="327"/>
    </row>
    <row r="66" spans="1:19" ht="15" customHeight="1" x14ac:dyDescent="0.25">
      <c r="A66" s="323"/>
      <c r="B66" s="334"/>
      <c r="C66" s="335"/>
      <c r="D66" s="335"/>
      <c r="E66" s="335"/>
      <c r="F66" s="335"/>
      <c r="G66" s="335"/>
      <c r="H66" s="335"/>
      <c r="I66" s="335"/>
      <c r="J66" s="335"/>
      <c r="K66" s="335"/>
      <c r="L66" s="335"/>
      <c r="M66" s="336"/>
      <c r="N66" s="325" t="s">
        <v>327</v>
      </c>
      <c r="O66" s="326"/>
      <c r="P66" s="326"/>
      <c r="Q66" s="326"/>
      <c r="R66" s="326"/>
      <c r="S66" s="327"/>
    </row>
    <row r="67" spans="1:19" ht="15" customHeight="1" x14ac:dyDescent="0.25">
      <c r="A67" s="323"/>
      <c r="B67" s="334"/>
      <c r="C67" s="335"/>
      <c r="D67" s="335"/>
      <c r="E67" s="335"/>
      <c r="F67" s="335"/>
      <c r="G67" s="335"/>
      <c r="H67" s="335"/>
      <c r="I67" s="335"/>
      <c r="J67" s="335"/>
      <c r="K67" s="335"/>
      <c r="L67" s="335"/>
      <c r="M67" s="336"/>
      <c r="N67" s="325" t="s">
        <v>322</v>
      </c>
      <c r="O67" s="326"/>
      <c r="P67" s="326"/>
      <c r="Q67" s="326"/>
      <c r="R67" s="326"/>
      <c r="S67" s="327"/>
    </row>
    <row r="68" spans="1:19" ht="15" customHeight="1" x14ac:dyDescent="0.25">
      <c r="A68" s="323"/>
      <c r="B68" s="388"/>
      <c r="C68" s="389"/>
      <c r="D68" s="389"/>
      <c r="E68" s="389"/>
      <c r="F68" s="389"/>
      <c r="G68" s="389"/>
      <c r="H68" s="389"/>
      <c r="I68" s="389"/>
      <c r="J68" s="389"/>
      <c r="K68" s="389"/>
      <c r="L68" s="389"/>
      <c r="M68" s="390"/>
      <c r="N68" s="347"/>
      <c r="O68" s="348"/>
      <c r="P68" s="348"/>
      <c r="Q68" s="348"/>
      <c r="R68" s="348"/>
      <c r="S68" s="349"/>
    </row>
    <row r="69" spans="1:19" ht="15" customHeight="1" x14ac:dyDescent="0.25">
      <c r="A69" s="492"/>
      <c r="B69" s="493"/>
      <c r="C69" s="493"/>
      <c r="D69" s="493"/>
      <c r="E69" s="493"/>
      <c r="F69" s="493"/>
      <c r="G69" s="493"/>
      <c r="H69" s="493"/>
      <c r="I69" s="493"/>
      <c r="J69" s="493"/>
      <c r="K69" s="493"/>
      <c r="L69" s="493"/>
      <c r="M69" s="493"/>
      <c r="N69" s="493"/>
      <c r="O69" s="493"/>
      <c r="P69" s="493"/>
      <c r="Q69" s="493"/>
      <c r="R69" s="493"/>
      <c r="S69" s="494"/>
    </row>
    <row r="70" spans="1:19" ht="20.100000000000001" customHeight="1" x14ac:dyDescent="0.25">
      <c r="A70" s="252" t="s">
        <v>119</v>
      </c>
      <c r="B70" s="253"/>
      <c r="C70" s="253"/>
      <c r="D70" s="253"/>
      <c r="E70" s="253"/>
      <c r="F70" s="253"/>
      <c r="G70" s="253"/>
      <c r="H70" s="253"/>
      <c r="I70" s="253"/>
      <c r="J70" s="37"/>
      <c r="K70" s="458" t="s">
        <v>120</v>
      </c>
      <c r="L70" s="279"/>
      <c r="M70" s="279"/>
      <c r="N70" s="279"/>
      <c r="O70" s="279"/>
      <c r="P70" s="279"/>
      <c r="Q70" s="279"/>
      <c r="R70" s="279"/>
      <c r="S70" s="280"/>
    </row>
    <row r="71" spans="1:19" ht="15" customHeight="1" x14ac:dyDescent="0.25">
      <c r="A71" s="323" t="s">
        <v>202</v>
      </c>
      <c r="B71" s="437" t="s">
        <v>121</v>
      </c>
      <c r="C71" s="438"/>
      <c r="D71" s="438"/>
      <c r="E71" s="438"/>
      <c r="F71" s="439"/>
      <c r="G71" s="452">
        <f>E1_RiF!G17</f>
        <v>18</v>
      </c>
      <c r="H71" s="453"/>
      <c r="I71" s="454"/>
      <c r="J71" s="409"/>
      <c r="K71" s="443" t="s">
        <v>203</v>
      </c>
      <c r="L71" s="446" t="s">
        <v>466</v>
      </c>
      <c r="M71" s="447"/>
      <c r="N71" s="447"/>
      <c r="O71" s="447"/>
      <c r="P71" s="447"/>
      <c r="Q71" s="447"/>
      <c r="R71" s="447"/>
      <c r="S71" s="448"/>
    </row>
    <row r="72" spans="1:19" ht="15" customHeight="1" x14ac:dyDescent="0.25">
      <c r="A72" s="323"/>
      <c r="B72" s="440" t="s">
        <v>123</v>
      </c>
      <c r="C72" s="441"/>
      <c r="D72" s="441"/>
      <c r="E72" s="441"/>
      <c r="F72" s="442"/>
      <c r="G72" s="434">
        <f>SUM(G73:I83)</f>
        <v>18</v>
      </c>
      <c r="H72" s="435"/>
      <c r="I72" s="436"/>
      <c r="J72" s="409"/>
      <c r="K72" s="444"/>
      <c r="L72" s="428" t="s">
        <v>169</v>
      </c>
      <c r="M72" s="429"/>
      <c r="N72" s="429"/>
      <c r="O72" s="429"/>
      <c r="P72" s="429"/>
      <c r="Q72" s="429"/>
      <c r="R72" s="429"/>
      <c r="S72" s="430"/>
    </row>
    <row r="73" spans="1:19" ht="15" customHeight="1" x14ac:dyDescent="0.25">
      <c r="A73" s="323"/>
      <c r="B73" s="411" t="s">
        <v>124</v>
      </c>
      <c r="C73" s="412"/>
      <c r="D73" s="412"/>
      <c r="E73" s="412"/>
      <c r="F73" s="413"/>
      <c r="G73" s="431"/>
      <c r="H73" s="432"/>
      <c r="I73" s="433"/>
      <c r="J73" s="409"/>
      <c r="K73" s="444"/>
      <c r="L73" s="428" t="s">
        <v>177</v>
      </c>
      <c r="M73" s="429"/>
      <c r="N73" s="429"/>
      <c r="O73" s="429"/>
      <c r="P73" s="429"/>
      <c r="Q73" s="429"/>
      <c r="R73" s="429"/>
      <c r="S73" s="430"/>
    </row>
    <row r="74" spans="1:19" ht="15" customHeight="1" x14ac:dyDescent="0.25">
      <c r="A74" s="323"/>
      <c r="B74" s="411" t="s">
        <v>125</v>
      </c>
      <c r="C74" s="412"/>
      <c r="D74" s="412"/>
      <c r="E74" s="412"/>
      <c r="F74" s="413"/>
      <c r="G74" s="431">
        <v>16</v>
      </c>
      <c r="H74" s="432"/>
      <c r="I74" s="433"/>
      <c r="J74" s="409"/>
      <c r="K74" s="444"/>
      <c r="L74" s="428" t="s">
        <v>165</v>
      </c>
      <c r="M74" s="429"/>
      <c r="N74" s="429"/>
      <c r="O74" s="429"/>
      <c r="P74" s="429"/>
      <c r="Q74" s="429"/>
      <c r="R74" s="429"/>
      <c r="S74" s="430"/>
    </row>
    <row r="75" spans="1:19" ht="15" customHeight="1" x14ac:dyDescent="0.25">
      <c r="A75" s="323"/>
      <c r="B75" s="411" t="s">
        <v>126</v>
      </c>
      <c r="C75" s="412"/>
      <c r="D75" s="412"/>
      <c r="E75" s="412"/>
      <c r="F75" s="413"/>
      <c r="G75" s="431"/>
      <c r="H75" s="432"/>
      <c r="I75" s="433"/>
      <c r="J75" s="409"/>
      <c r="K75" s="444"/>
      <c r="L75" s="428"/>
      <c r="M75" s="429"/>
      <c r="N75" s="429"/>
      <c r="O75" s="429"/>
      <c r="P75" s="429"/>
      <c r="Q75" s="429"/>
      <c r="R75" s="429"/>
      <c r="S75" s="430"/>
    </row>
    <row r="76" spans="1:19" ht="15" customHeight="1" x14ac:dyDescent="0.25">
      <c r="A76" s="323"/>
      <c r="B76" s="411" t="s">
        <v>127</v>
      </c>
      <c r="C76" s="412"/>
      <c r="D76" s="412"/>
      <c r="E76" s="412"/>
      <c r="F76" s="413"/>
      <c r="G76" s="431"/>
      <c r="H76" s="432"/>
      <c r="I76" s="433"/>
      <c r="J76" s="409"/>
      <c r="K76" s="444"/>
      <c r="L76" s="428"/>
      <c r="M76" s="429"/>
      <c r="N76" s="429"/>
      <c r="O76" s="429"/>
      <c r="P76" s="429"/>
      <c r="Q76" s="429"/>
      <c r="R76" s="429"/>
      <c r="S76" s="430"/>
    </row>
    <row r="77" spans="1:19" ht="15" customHeight="1" x14ac:dyDescent="0.25">
      <c r="A77" s="323"/>
      <c r="B77" s="411" t="s">
        <v>128</v>
      </c>
      <c r="C77" s="412"/>
      <c r="D77" s="412"/>
      <c r="E77" s="412"/>
      <c r="F77" s="413"/>
      <c r="G77" s="431"/>
      <c r="H77" s="432"/>
      <c r="I77" s="433"/>
      <c r="J77" s="409"/>
      <c r="K77" s="444"/>
      <c r="L77" s="428"/>
      <c r="M77" s="429"/>
      <c r="N77" s="429"/>
      <c r="O77" s="429"/>
      <c r="P77" s="429"/>
      <c r="Q77" s="429"/>
      <c r="R77" s="429"/>
      <c r="S77" s="430"/>
    </row>
    <row r="78" spans="1:19" ht="15" customHeight="1" x14ac:dyDescent="0.25">
      <c r="A78" s="323"/>
      <c r="B78" s="411" t="s">
        <v>129</v>
      </c>
      <c r="C78" s="412"/>
      <c r="D78" s="412"/>
      <c r="E78" s="412"/>
      <c r="F78" s="413"/>
      <c r="G78" s="431"/>
      <c r="H78" s="432"/>
      <c r="I78" s="433"/>
      <c r="J78" s="409"/>
      <c r="K78" s="444"/>
      <c r="L78" s="428"/>
      <c r="M78" s="429"/>
      <c r="N78" s="429"/>
      <c r="O78" s="429"/>
      <c r="P78" s="429"/>
      <c r="Q78" s="429"/>
      <c r="R78" s="429"/>
      <c r="S78" s="430"/>
    </row>
    <row r="79" spans="1:19" ht="15" customHeight="1" x14ac:dyDescent="0.25">
      <c r="A79" s="323"/>
      <c r="B79" s="411" t="s">
        <v>130</v>
      </c>
      <c r="C79" s="412"/>
      <c r="D79" s="412"/>
      <c r="E79" s="412"/>
      <c r="F79" s="413"/>
      <c r="G79" s="431"/>
      <c r="H79" s="432"/>
      <c r="I79" s="433"/>
      <c r="J79" s="409"/>
      <c r="K79" s="445"/>
      <c r="L79" s="428"/>
      <c r="M79" s="429"/>
      <c r="N79" s="429"/>
      <c r="O79" s="429"/>
      <c r="P79" s="429"/>
      <c r="Q79" s="429"/>
      <c r="R79" s="429"/>
      <c r="S79" s="430"/>
    </row>
    <row r="80" spans="1:19" ht="15" customHeight="1" x14ac:dyDescent="0.25">
      <c r="A80" s="323"/>
      <c r="B80" s="411" t="s">
        <v>131</v>
      </c>
      <c r="C80" s="412"/>
      <c r="D80" s="412"/>
      <c r="E80" s="412"/>
      <c r="F80" s="413"/>
      <c r="G80" s="431"/>
      <c r="H80" s="432"/>
      <c r="I80" s="433"/>
      <c r="J80" s="409"/>
      <c r="K80" s="443" t="s">
        <v>204</v>
      </c>
      <c r="L80" s="446" t="s">
        <v>448</v>
      </c>
      <c r="M80" s="447"/>
      <c r="N80" s="447"/>
      <c r="O80" s="447"/>
      <c r="P80" s="447"/>
      <c r="Q80" s="447"/>
      <c r="R80" s="447"/>
      <c r="S80" s="448"/>
    </row>
    <row r="81" spans="1:19" ht="15" customHeight="1" x14ac:dyDescent="0.25">
      <c r="A81" s="323"/>
      <c r="B81" s="411" t="s">
        <v>133</v>
      </c>
      <c r="C81" s="412"/>
      <c r="D81" s="412"/>
      <c r="E81" s="412"/>
      <c r="F81" s="413"/>
      <c r="G81" s="431"/>
      <c r="H81" s="432"/>
      <c r="I81" s="433"/>
      <c r="J81" s="409"/>
      <c r="K81" s="444"/>
      <c r="L81" s="428" t="s">
        <v>160</v>
      </c>
      <c r="M81" s="429"/>
      <c r="N81" s="429"/>
      <c r="O81" s="429"/>
      <c r="P81" s="429"/>
      <c r="Q81" s="429"/>
      <c r="R81" s="429"/>
      <c r="S81" s="430"/>
    </row>
    <row r="82" spans="1:19" ht="15" customHeight="1" x14ac:dyDescent="0.25">
      <c r="A82" s="323"/>
      <c r="B82" s="411" t="s">
        <v>134</v>
      </c>
      <c r="C82" s="412"/>
      <c r="D82" s="412"/>
      <c r="E82" s="412"/>
      <c r="F82" s="413"/>
      <c r="G82" s="431">
        <v>2</v>
      </c>
      <c r="H82" s="432"/>
      <c r="I82" s="433"/>
      <c r="J82" s="409"/>
      <c r="K82" s="444"/>
      <c r="L82" s="428" t="s">
        <v>177</v>
      </c>
      <c r="M82" s="429"/>
      <c r="N82" s="429"/>
      <c r="O82" s="429"/>
      <c r="P82" s="429"/>
      <c r="Q82" s="429"/>
      <c r="R82" s="429"/>
      <c r="S82" s="430"/>
    </row>
    <row r="83" spans="1:19" ht="15" customHeight="1" x14ac:dyDescent="0.25">
      <c r="A83" s="323"/>
      <c r="B83" s="411" t="s">
        <v>135</v>
      </c>
      <c r="C83" s="412"/>
      <c r="D83" s="412"/>
      <c r="E83" s="412"/>
      <c r="F83" s="413"/>
      <c r="G83" s="431"/>
      <c r="H83" s="432"/>
      <c r="I83" s="433"/>
      <c r="J83" s="409"/>
      <c r="K83" s="444"/>
      <c r="L83" s="428" t="s">
        <v>154</v>
      </c>
      <c r="M83" s="429"/>
      <c r="N83" s="429"/>
      <c r="O83" s="429"/>
      <c r="P83" s="429"/>
      <c r="Q83" s="429"/>
      <c r="R83" s="429"/>
      <c r="S83" s="430"/>
    </row>
    <row r="84" spans="1:19" ht="15" customHeight="1" x14ac:dyDescent="0.25">
      <c r="A84" s="323"/>
      <c r="B84" s="455" t="s">
        <v>136</v>
      </c>
      <c r="C84" s="456"/>
      <c r="D84" s="456"/>
      <c r="E84" s="456"/>
      <c r="F84" s="457"/>
      <c r="G84" s="452">
        <f>E1_RiF!H17</f>
        <v>57</v>
      </c>
      <c r="H84" s="453"/>
      <c r="I84" s="454"/>
      <c r="J84" s="409"/>
      <c r="K84" s="444"/>
      <c r="L84" s="428"/>
      <c r="M84" s="429"/>
      <c r="N84" s="429"/>
      <c r="O84" s="429"/>
      <c r="P84" s="429"/>
      <c r="Q84" s="429"/>
      <c r="R84" s="429"/>
      <c r="S84" s="430"/>
    </row>
    <row r="85" spans="1:19" ht="15" customHeight="1" x14ac:dyDescent="0.25">
      <c r="A85" s="323"/>
      <c r="B85" s="459" t="s">
        <v>206</v>
      </c>
      <c r="C85" s="460"/>
      <c r="D85" s="460"/>
      <c r="E85" s="460"/>
      <c r="F85" s="461"/>
      <c r="G85" s="434">
        <f>SUM(G84,G71)</f>
        <v>75</v>
      </c>
      <c r="H85" s="435"/>
      <c r="I85" s="436"/>
      <c r="J85" s="410"/>
      <c r="K85" s="445"/>
      <c r="L85" s="428"/>
      <c r="M85" s="429"/>
      <c r="N85" s="429"/>
      <c r="O85" s="429"/>
      <c r="P85" s="429"/>
      <c r="Q85" s="429"/>
      <c r="R85" s="429"/>
      <c r="S85" s="430"/>
    </row>
    <row r="86" spans="1:19" ht="15" customHeight="1" x14ac:dyDescent="0.25">
      <c r="A86" s="364"/>
      <c r="B86" s="365"/>
      <c r="C86" s="365"/>
      <c r="D86" s="365"/>
      <c r="E86" s="365"/>
      <c r="F86" s="365"/>
      <c r="G86" s="365"/>
      <c r="H86" s="365"/>
      <c r="I86" s="365"/>
      <c r="J86" s="365"/>
      <c r="K86" s="365"/>
      <c r="L86" s="365"/>
      <c r="M86" s="365"/>
      <c r="N86" s="365"/>
      <c r="O86" s="365"/>
      <c r="P86" s="365"/>
      <c r="Q86" s="365"/>
      <c r="R86" s="365"/>
      <c r="S86" s="366"/>
    </row>
    <row r="87" spans="1:19" ht="20.100000000000001" customHeight="1" x14ac:dyDescent="0.25">
      <c r="A87" s="406" t="s">
        <v>137</v>
      </c>
      <c r="B87" s="407"/>
      <c r="C87" s="407"/>
      <c r="D87" s="407"/>
      <c r="E87" s="407"/>
      <c r="F87" s="407"/>
      <c r="G87" s="407"/>
      <c r="H87" s="407"/>
      <c r="I87" s="407"/>
      <c r="J87" s="407"/>
      <c r="K87" s="407"/>
      <c r="L87" s="407"/>
      <c r="M87" s="407"/>
      <c r="N87" s="407"/>
      <c r="O87" s="407"/>
      <c r="P87" s="407"/>
      <c r="Q87" s="407"/>
      <c r="R87" s="407"/>
      <c r="S87" s="408"/>
    </row>
    <row r="88" spans="1:19" ht="15" customHeight="1" x14ac:dyDescent="0.25">
      <c r="A88" s="350" t="s">
        <v>201</v>
      </c>
      <c r="B88" s="351" t="s">
        <v>138</v>
      </c>
      <c r="C88" s="352"/>
      <c r="D88" s="352"/>
      <c r="E88" s="353"/>
      <c r="F88" s="351" t="str">
        <f>E1_RiF!E17</f>
        <v>zaliczenie</v>
      </c>
      <c r="G88" s="352"/>
      <c r="H88" s="352"/>
      <c r="I88" s="353"/>
      <c r="J88" s="354"/>
      <c r="K88" s="367" t="s">
        <v>139</v>
      </c>
      <c r="L88" s="361" t="s">
        <v>140</v>
      </c>
      <c r="M88" s="362"/>
      <c r="N88" s="362"/>
      <c r="O88" s="362"/>
      <c r="P88" s="362"/>
      <c r="Q88" s="362"/>
      <c r="R88" s="362"/>
      <c r="S88" s="363"/>
    </row>
    <row r="89" spans="1:19" ht="15" customHeight="1" x14ac:dyDescent="0.25">
      <c r="A89" s="350"/>
      <c r="B89" s="355" t="s">
        <v>461</v>
      </c>
      <c r="C89" s="356"/>
      <c r="D89" s="356"/>
      <c r="E89" s="357"/>
      <c r="F89" s="355" t="s">
        <v>142</v>
      </c>
      <c r="G89" s="356"/>
      <c r="H89" s="356"/>
      <c r="I89" s="357"/>
      <c r="J89" s="354"/>
      <c r="K89" s="367"/>
      <c r="L89" s="358" t="s">
        <v>292</v>
      </c>
      <c r="M89" s="359"/>
      <c r="N89" s="359"/>
      <c r="O89" s="359"/>
      <c r="P89" s="359"/>
      <c r="Q89" s="359"/>
      <c r="R89" s="359"/>
      <c r="S89" s="360"/>
    </row>
    <row r="90" spans="1:19" ht="15" customHeight="1" x14ac:dyDescent="0.25">
      <c r="A90" s="350"/>
      <c r="B90" s="376" t="s">
        <v>342</v>
      </c>
      <c r="C90" s="377"/>
      <c r="D90" s="377"/>
      <c r="E90" s="378"/>
      <c r="F90" s="379">
        <v>50</v>
      </c>
      <c r="G90" s="380"/>
      <c r="H90" s="380"/>
      <c r="I90" s="381"/>
      <c r="J90" s="354"/>
      <c r="K90" s="367"/>
      <c r="L90" s="358" t="s">
        <v>293</v>
      </c>
      <c r="M90" s="359"/>
      <c r="N90" s="359"/>
      <c r="O90" s="359"/>
      <c r="P90" s="359"/>
      <c r="Q90" s="359"/>
      <c r="R90" s="359"/>
      <c r="S90" s="360"/>
    </row>
    <row r="91" spans="1:19" ht="15" customHeight="1" x14ac:dyDescent="0.25">
      <c r="A91" s="350"/>
      <c r="B91" s="376" t="s">
        <v>159</v>
      </c>
      <c r="C91" s="377"/>
      <c r="D91" s="377"/>
      <c r="E91" s="378"/>
      <c r="F91" s="379">
        <v>50</v>
      </c>
      <c r="G91" s="380"/>
      <c r="H91" s="380"/>
      <c r="I91" s="381"/>
      <c r="J91" s="354"/>
      <c r="K91" s="367"/>
      <c r="L91" s="358" t="s">
        <v>143</v>
      </c>
      <c r="M91" s="359"/>
      <c r="N91" s="359"/>
      <c r="O91" s="359"/>
      <c r="P91" s="359"/>
      <c r="Q91" s="359"/>
      <c r="R91" s="359"/>
      <c r="S91" s="360"/>
    </row>
    <row r="92" spans="1:19" ht="15" customHeight="1" x14ac:dyDescent="0.25">
      <c r="A92" s="350"/>
      <c r="B92" s="376"/>
      <c r="C92" s="377"/>
      <c r="D92" s="377"/>
      <c r="E92" s="378"/>
      <c r="F92" s="379"/>
      <c r="G92" s="380"/>
      <c r="H92" s="380"/>
      <c r="I92" s="381"/>
      <c r="J92" s="354"/>
      <c r="K92" s="367"/>
      <c r="L92" s="358" t="s">
        <v>294</v>
      </c>
      <c r="M92" s="359"/>
      <c r="N92" s="359"/>
      <c r="O92" s="359"/>
      <c r="P92" s="359"/>
      <c r="Q92" s="359"/>
      <c r="R92" s="359"/>
      <c r="S92" s="360"/>
    </row>
    <row r="93" spans="1:19" ht="15" customHeight="1" x14ac:dyDescent="0.25">
      <c r="A93" s="350"/>
      <c r="B93" s="376"/>
      <c r="C93" s="377"/>
      <c r="D93" s="377"/>
      <c r="E93" s="378"/>
      <c r="F93" s="379"/>
      <c r="G93" s="380"/>
      <c r="H93" s="380"/>
      <c r="I93" s="381"/>
      <c r="J93" s="354"/>
      <c r="K93" s="367"/>
      <c r="L93" s="358" t="s">
        <v>144</v>
      </c>
      <c r="M93" s="359"/>
      <c r="N93" s="359"/>
      <c r="O93" s="359"/>
      <c r="P93" s="359"/>
      <c r="Q93" s="359"/>
      <c r="R93" s="359"/>
      <c r="S93" s="360"/>
    </row>
    <row r="94" spans="1:19" ht="15" customHeight="1" x14ac:dyDescent="0.25">
      <c r="A94" s="350"/>
      <c r="B94" s="376"/>
      <c r="C94" s="377"/>
      <c r="D94" s="377"/>
      <c r="E94" s="378"/>
      <c r="F94" s="379"/>
      <c r="G94" s="380"/>
      <c r="H94" s="380"/>
      <c r="I94" s="381"/>
      <c r="J94" s="354"/>
      <c r="K94" s="367"/>
      <c r="L94" s="358" t="s">
        <v>883</v>
      </c>
      <c r="M94" s="359"/>
      <c r="N94" s="359"/>
      <c r="O94" s="359"/>
      <c r="P94" s="359"/>
      <c r="Q94" s="359"/>
      <c r="R94" s="359"/>
      <c r="S94" s="360"/>
    </row>
    <row r="95" spans="1:19" ht="15" customHeight="1" x14ac:dyDescent="0.25">
      <c r="A95" s="364"/>
      <c r="B95" s="365"/>
      <c r="C95" s="365"/>
      <c r="D95" s="365"/>
      <c r="E95" s="365"/>
      <c r="F95" s="365"/>
      <c r="G95" s="365"/>
      <c r="H95" s="365"/>
      <c r="I95" s="365"/>
      <c r="J95" s="365"/>
      <c r="K95" s="365"/>
      <c r="L95" s="365"/>
      <c r="M95" s="365"/>
      <c r="N95" s="365"/>
      <c r="O95" s="365"/>
      <c r="P95" s="365"/>
      <c r="Q95" s="365"/>
      <c r="R95" s="365"/>
      <c r="S95" s="366"/>
    </row>
    <row r="96" spans="1:19" ht="20.100000000000001" customHeight="1" x14ac:dyDescent="0.25">
      <c r="A96" s="414" t="s">
        <v>200</v>
      </c>
      <c r="B96" s="368" t="s">
        <v>145</v>
      </c>
      <c r="C96" s="368"/>
      <c r="D96" s="368"/>
      <c r="E96" s="368"/>
      <c r="F96" s="368"/>
      <c r="G96" s="368"/>
      <c r="H96" s="368"/>
      <c r="I96" s="368"/>
      <c r="J96" s="368"/>
      <c r="K96" s="368"/>
      <c r="L96" s="368"/>
      <c r="M96" s="368"/>
      <c r="N96" s="368"/>
      <c r="O96" s="368"/>
      <c r="P96" s="368"/>
      <c r="Q96" s="368"/>
      <c r="R96" s="368"/>
      <c r="S96" s="369"/>
    </row>
    <row r="97" spans="1:19" ht="15" customHeight="1" x14ac:dyDescent="0.25">
      <c r="A97" s="414"/>
      <c r="B97" s="370" t="s">
        <v>449</v>
      </c>
      <c r="C97" s="370"/>
      <c r="D97" s="370"/>
      <c r="E97" s="370"/>
      <c r="F97" s="370"/>
      <c r="G97" s="370"/>
      <c r="H97" s="370"/>
      <c r="I97" s="370"/>
      <c r="J97" s="370"/>
      <c r="K97" s="370"/>
      <c r="L97" s="370"/>
      <c r="M97" s="370"/>
      <c r="N97" s="370"/>
      <c r="O97" s="370"/>
      <c r="P97" s="370"/>
      <c r="Q97" s="370"/>
      <c r="R97" s="370"/>
      <c r="S97" s="371"/>
    </row>
    <row r="98" spans="1:19" ht="109.5" customHeight="1" x14ac:dyDescent="0.25">
      <c r="A98" s="414"/>
      <c r="B98" s="372" t="s">
        <v>474</v>
      </c>
      <c r="C98" s="372"/>
      <c r="D98" s="372"/>
      <c r="E98" s="372"/>
      <c r="F98" s="372"/>
      <c r="G98" s="372"/>
      <c r="H98" s="372"/>
      <c r="I98" s="372"/>
      <c r="J98" s="372"/>
      <c r="K98" s="372"/>
      <c r="L98" s="372"/>
      <c r="M98" s="372"/>
      <c r="N98" s="372"/>
      <c r="O98" s="372"/>
      <c r="P98" s="372"/>
      <c r="Q98" s="372"/>
      <c r="R98" s="372"/>
      <c r="S98" s="373"/>
    </row>
    <row r="99" spans="1:19" ht="15" customHeight="1" x14ac:dyDescent="0.25">
      <c r="A99" s="414"/>
      <c r="B99" s="374" t="s">
        <v>147</v>
      </c>
      <c r="C99" s="374"/>
      <c r="D99" s="374"/>
      <c r="E99" s="374"/>
      <c r="F99" s="374"/>
      <c r="G99" s="374"/>
      <c r="H99" s="374"/>
      <c r="I99" s="374"/>
      <c r="J99" s="374"/>
      <c r="K99" s="374"/>
      <c r="L99" s="374"/>
      <c r="M99" s="374"/>
      <c r="N99" s="374"/>
      <c r="O99" s="374"/>
      <c r="P99" s="374"/>
      <c r="Q99" s="374"/>
      <c r="R99" s="374"/>
      <c r="S99" s="375"/>
    </row>
    <row r="100" spans="1:19" ht="114" customHeight="1" x14ac:dyDescent="0.25">
      <c r="A100" s="414"/>
      <c r="B100" s="372" t="s">
        <v>475</v>
      </c>
      <c r="C100" s="372"/>
      <c r="D100" s="372"/>
      <c r="E100" s="372"/>
      <c r="F100" s="372"/>
      <c r="G100" s="372"/>
      <c r="H100" s="372"/>
      <c r="I100" s="372"/>
      <c r="J100" s="372"/>
      <c r="K100" s="372"/>
      <c r="L100" s="372"/>
      <c r="M100" s="372"/>
      <c r="N100" s="372"/>
      <c r="O100" s="372"/>
      <c r="P100" s="372"/>
      <c r="Q100" s="372"/>
      <c r="R100" s="372"/>
      <c r="S100" s="373"/>
    </row>
    <row r="101" spans="1:19" ht="15" customHeight="1" x14ac:dyDescent="0.25">
      <c r="A101" s="414"/>
      <c r="B101" s="374" t="s">
        <v>148</v>
      </c>
      <c r="C101" s="374"/>
      <c r="D101" s="374"/>
      <c r="E101" s="374"/>
      <c r="F101" s="374"/>
      <c r="G101" s="374"/>
      <c r="H101" s="374"/>
      <c r="I101" s="374"/>
      <c r="J101" s="374"/>
      <c r="K101" s="374"/>
      <c r="L101" s="374"/>
      <c r="M101" s="374"/>
      <c r="N101" s="374"/>
      <c r="O101" s="374"/>
      <c r="P101" s="374"/>
      <c r="Q101" s="374"/>
      <c r="R101" s="374"/>
      <c r="S101" s="375"/>
    </row>
    <row r="102" spans="1:19" ht="51.75" customHeight="1" x14ac:dyDescent="0.25">
      <c r="A102" s="414"/>
      <c r="B102" s="372" t="s">
        <v>399</v>
      </c>
      <c r="C102" s="372"/>
      <c r="D102" s="372"/>
      <c r="E102" s="372"/>
      <c r="F102" s="372"/>
      <c r="G102" s="372"/>
      <c r="H102" s="372"/>
      <c r="I102" s="372"/>
      <c r="J102" s="372"/>
      <c r="K102" s="372"/>
      <c r="L102" s="372"/>
      <c r="M102" s="372"/>
      <c r="N102" s="372"/>
      <c r="O102" s="372"/>
      <c r="P102" s="372"/>
      <c r="Q102" s="372"/>
      <c r="R102" s="372"/>
      <c r="S102" s="37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18"/>
    </row>
  </sheetData>
  <sheetProtection algorithmName="SHA-512" hashValue="+8xWlOyhmcD4AoodwxDpd3UERC3u9p1YTWn5bPD6cYNjuVuszM7f6Z086MyBZeLCSwbs8upI+EsvDauK9So9lA==" saltValue="7aRLulYeEMnrdw4KLFEyE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B59C9076-6EEA-49DA-906C-3122515F186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dcmitype/"/>
    <ds:schemaRef ds:uri="35287338-ff91-4b50-b2d3-b89268c60951"/>
    <ds:schemaRef ds:uri="http://schemas.microsoft.com/office/2006/documentManagement/types"/>
    <ds:schemaRef ds:uri="http://schemas.microsoft.com/office/2006/metadata/properties"/>
    <ds:schemaRef ds:uri="5750e74c-419f-49d7-9bb1-c46283c76001"/>
    <ds:schemaRef ds:uri="http://purl.org/dc/terms/"/>
    <ds:schemaRef ds:uri="http://schemas.openxmlformats.org/package/2006/metadata/core-propertie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E1_RiF</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E1_RiF!Obszar_wydruku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2019-10-18T13:23:08Z</cp:lastPrinted>
  <dcterms:created xsi:type="dcterms:W3CDTF">2019-07-09T12:30:06Z</dcterms:created>
  <dcterms:modified xsi:type="dcterms:W3CDTF">2022-11-03T12:14:49Z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